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GO6-DRDT-Dir_Analyse_Fin\Projets DPjR\ECHANGE\S3\PRW Fiche 45 - Volet 3\Fichiers SOUMISSION\"/>
    </mc:Choice>
  </mc:AlternateContent>
  <xr:revisionPtr revIDLastSave="0" documentId="13_ncr:1_{1B817D1C-5383-4FA8-90D5-418DA3646449}" xr6:coauthVersionLast="47" xr6:coauthVersionMax="47" xr10:uidLastSave="{00000000-0000-0000-0000-000000000000}"/>
  <bookViews>
    <workbookView xWindow="-108" yWindow="-108" windowWidth="23256" windowHeight="12456" tabRatio="914" xr2:uid="{00000000-000D-0000-FFFF-FFFF00000000}"/>
  </bookViews>
  <sheets>
    <sheet name="Informations importantes" sheetId="13" r:id="rId1"/>
    <sheet name="3.1 Composition portefeuille" sheetId="23" r:id="rId2"/>
    <sheet name="3.2 Personnel" sheetId="20" r:id="rId3"/>
    <sheet name="3.3 Démos-protos (&gt;30k€)" sheetId="17" r:id="rId4"/>
    <sheet name="3.4 Couts-pertes prod (&gt;30k€)" sheetId="26" r:id="rId5"/>
    <sheet name="3.5 Sous-traitances (&gt;30k€)" sheetId="21" r:id="rId6"/>
    <sheet name="3.6 BUDGET TOTAL " sheetId="22" r:id="rId7"/>
    <sheet name="Barèmes" sheetId="9" state="hidden" r:id="rId8"/>
    <sheet name="Listes" sheetId="11" state="hidden" r:id="rId9"/>
  </sheets>
  <externalReferences>
    <externalReference r:id="rId10"/>
  </externalReferences>
  <definedNames>
    <definedName name="drapeau">#REF!</definedName>
    <definedName name="Fonctions" localSheetId="6">'[1]2. Tableau du personnel'!$J$1:$J$4</definedName>
    <definedName name="Fon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1" l="1"/>
  <c r="L4" i="21"/>
  <c r="L5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86" i="21"/>
  <c r="L87" i="21"/>
  <c r="L88" i="21"/>
  <c r="L89" i="21"/>
  <c r="L90" i="21"/>
  <c r="L91" i="21"/>
  <c r="L92" i="21"/>
  <c r="L93" i="21"/>
  <c r="L94" i="21"/>
  <c r="L95" i="21"/>
  <c r="L96" i="21"/>
  <c r="L97" i="21"/>
  <c r="L98" i="21"/>
  <c r="L99" i="21"/>
  <c r="L100" i="21"/>
  <c r="L2" i="21"/>
  <c r="J3" i="26"/>
  <c r="J4" i="26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2" i="26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2" i="17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Q3" i="20"/>
  <c r="Q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2" i="20"/>
  <c r="H2" i="20" l="1"/>
  <c r="H3" i="20"/>
  <c r="H4" i="20"/>
  <c r="H5" i="20"/>
  <c r="I2" i="20"/>
  <c r="C2" i="22"/>
  <c r="J73" i="20"/>
  <c r="H73" i="20"/>
  <c r="L100" i="26"/>
  <c r="L99" i="26"/>
  <c r="L98" i="26"/>
  <c r="L97" i="26"/>
  <c r="L96" i="26"/>
  <c r="L95" i="26"/>
  <c r="L94" i="26"/>
  <c r="L93" i="26"/>
  <c r="L92" i="26"/>
  <c r="L91" i="26"/>
  <c r="L90" i="26"/>
  <c r="L89" i="26"/>
  <c r="L88" i="26"/>
  <c r="L87" i="26"/>
  <c r="L86" i="26"/>
  <c r="L85" i="26"/>
  <c r="L84" i="26"/>
  <c r="L83" i="26"/>
  <c r="L82" i="26"/>
  <c r="L81" i="26"/>
  <c r="L80" i="26"/>
  <c r="L79" i="26"/>
  <c r="L78" i="26"/>
  <c r="L77" i="26"/>
  <c r="L76" i="26"/>
  <c r="L75" i="26"/>
  <c r="L74" i="26"/>
  <c r="L73" i="26"/>
  <c r="L72" i="26"/>
  <c r="L71" i="26"/>
  <c r="L70" i="26"/>
  <c r="L69" i="26"/>
  <c r="L68" i="26"/>
  <c r="L67" i="26"/>
  <c r="L66" i="26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52" i="26"/>
  <c r="L51" i="26"/>
  <c r="L50" i="26"/>
  <c r="L49" i="26"/>
  <c r="L48" i="26"/>
  <c r="L47" i="26"/>
  <c r="L46" i="26"/>
  <c r="L45" i="26"/>
  <c r="L44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7" i="26"/>
  <c r="L6" i="26"/>
  <c r="L5" i="26"/>
  <c r="L4" i="26"/>
  <c r="L3" i="26"/>
  <c r="L2" i="26"/>
  <c r="C17" i="22" l="1"/>
  <c r="C7" i="22"/>
  <c r="C4" i="22"/>
  <c r="C6" i="22"/>
  <c r="C5" i="22"/>
  <c r="C16" i="22"/>
  <c r="C12" i="22"/>
  <c r="C18" i="22"/>
  <c r="C15" i="22"/>
  <c r="C11" i="22"/>
  <c r="C10" i="22"/>
  <c r="C13" i="22" l="1"/>
  <c r="M3" i="17" l="1"/>
  <c r="M4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2" i="17"/>
  <c r="N3" i="21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2" i="21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I3" i="20"/>
  <c r="I4" i="20"/>
  <c r="I5" i="20"/>
  <c r="I6" i="20"/>
  <c r="R6" i="20" s="1"/>
  <c r="I7" i="20"/>
  <c r="R7" i="20" s="1"/>
  <c r="I8" i="20"/>
  <c r="R8" i="20" s="1"/>
  <c r="I9" i="20"/>
  <c r="R9" i="20" s="1"/>
  <c r="I10" i="20"/>
  <c r="R10" i="20" s="1"/>
  <c r="I11" i="20"/>
  <c r="R11" i="20" s="1"/>
  <c r="I12" i="20"/>
  <c r="R12" i="20" s="1"/>
  <c r="I13" i="20"/>
  <c r="R13" i="20" s="1"/>
  <c r="I14" i="20"/>
  <c r="R14" i="20" s="1"/>
  <c r="I15" i="20"/>
  <c r="R15" i="20" s="1"/>
  <c r="I16" i="20"/>
  <c r="R16" i="20" s="1"/>
  <c r="I17" i="20"/>
  <c r="R17" i="20" s="1"/>
  <c r="I18" i="20"/>
  <c r="R18" i="20" s="1"/>
  <c r="I19" i="20"/>
  <c r="R19" i="20" s="1"/>
  <c r="I20" i="20"/>
  <c r="R20" i="20" s="1"/>
  <c r="I21" i="20"/>
  <c r="R21" i="20" s="1"/>
  <c r="I22" i="20"/>
  <c r="R22" i="20" s="1"/>
  <c r="I23" i="20"/>
  <c r="R23" i="20" s="1"/>
  <c r="I24" i="20"/>
  <c r="R24" i="20" s="1"/>
  <c r="I25" i="20"/>
  <c r="R25" i="20" s="1"/>
  <c r="I26" i="20"/>
  <c r="R26" i="20" s="1"/>
  <c r="I27" i="20"/>
  <c r="R27" i="20" s="1"/>
  <c r="I28" i="20"/>
  <c r="R28" i="20" s="1"/>
  <c r="I29" i="20"/>
  <c r="R29" i="20" s="1"/>
  <c r="I30" i="20"/>
  <c r="R30" i="20" s="1"/>
  <c r="I31" i="20"/>
  <c r="R31" i="20" s="1"/>
  <c r="I32" i="20"/>
  <c r="R32" i="20" s="1"/>
  <c r="I33" i="20"/>
  <c r="R33" i="20" s="1"/>
  <c r="I34" i="20"/>
  <c r="R34" i="20" s="1"/>
  <c r="I35" i="20"/>
  <c r="R35" i="20" s="1"/>
  <c r="I36" i="20"/>
  <c r="R36" i="20" s="1"/>
  <c r="I37" i="20"/>
  <c r="R37" i="20" s="1"/>
  <c r="I38" i="20"/>
  <c r="R38" i="20" s="1"/>
  <c r="I39" i="20"/>
  <c r="R39" i="20" s="1"/>
  <c r="I40" i="20"/>
  <c r="R40" i="20" s="1"/>
  <c r="I41" i="20"/>
  <c r="R41" i="20" s="1"/>
  <c r="I42" i="20"/>
  <c r="R42" i="20" s="1"/>
  <c r="I43" i="20"/>
  <c r="R43" i="20" s="1"/>
  <c r="I44" i="20"/>
  <c r="R44" i="20" s="1"/>
  <c r="I45" i="20"/>
  <c r="R45" i="20" s="1"/>
  <c r="I46" i="20"/>
  <c r="R46" i="20" s="1"/>
  <c r="I47" i="20"/>
  <c r="R47" i="20" s="1"/>
  <c r="I48" i="20"/>
  <c r="R48" i="20" s="1"/>
  <c r="I49" i="20"/>
  <c r="R49" i="20" s="1"/>
  <c r="I50" i="20"/>
  <c r="R50" i="20" s="1"/>
  <c r="I51" i="20"/>
  <c r="R51" i="20" s="1"/>
  <c r="I52" i="20"/>
  <c r="R52" i="20" s="1"/>
  <c r="I53" i="20"/>
  <c r="R53" i="20" s="1"/>
  <c r="I54" i="20"/>
  <c r="R54" i="20" s="1"/>
  <c r="I55" i="20"/>
  <c r="R55" i="20" s="1"/>
  <c r="I56" i="20"/>
  <c r="R56" i="20" s="1"/>
  <c r="I57" i="20"/>
  <c r="R57" i="20" s="1"/>
  <c r="I58" i="20"/>
  <c r="R58" i="20" s="1"/>
  <c r="I59" i="20"/>
  <c r="R59" i="20" s="1"/>
  <c r="I60" i="20"/>
  <c r="R60" i="20" s="1"/>
  <c r="I61" i="20"/>
  <c r="R61" i="20" s="1"/>
  <c r="I62" i="20"/>
  <c r="R62" i="20" s="1"/>
  <c r="I63" i="20"/>
  <c r="R63" i="20" s="1"/>
  <c r="I64" i="20"/>
  <c r="R64" i="20" s="1"/>
  <c r="I65" i="20"/>
  <c r="R65" i="20" s="1"/>
  <c r="I66" i="20"/>
  <c r="R66" i="20" s="1"/>
  <c r="I67" i="20"/>
  <c r="R67" i="20" s="1"/>
  <c r="I68" i="20"/>
  <c r="R68" i="20" s="1"/>
  <c r="I69" i="20"/>
  <c r="R69" i="20" s="1"/>
  <c r="I70" i="20"/>
  <c r="R70" i="20" s="1"/>
  <c r="I71" i="20"/>
  <c r="R71" i="20" s="1"/>
  <c r="I72" i="20"/>
  <c r="R72" i="20" s="1"/>
  <c r="I73" i="20"/>
  <c r="R73" i="20" s="1"/>
  <c r="I74" i="20"/>
  <c r="R74" i="20" s="1"/>
  <c r="I75" i="20"/>
  <c r="R75" i="20" s="1"/>
  <c r="I76" i="20"/>
  <c r="R76" i="20" s="1"/>
  <c r="I77" i="20"/>
  <c r="R77" i="20" s="1"/>
  <c r="I78" i="20"/>
  <c r="R78" i="20" s="1"/>
  <c r="I79" i="20"/>
  <c r="R79" i="20" s="1"/>
  <c r="I80" i="20"/>
  <c r="R80" i="20" s="1"/>
  <c r="I81" i="20"/>
  <c r="R81" i="20" s="1"/>
  <c r="I82" i="20"/>
  <c r="R82" i="20" s="1"/>
  <c r="I83" i="20"/>
  <c r="R83" i="20" s="1"/>
  <c r="I84" i="20"/>
  <c r="R84" i="20" s="1"/>
  <c r="I85" i="20"/>
  <c r="R85" i="20" s="1"/>
  <c r="I86" i="20"/>
  <c r="R86" i="20" s="1"/>
  <c r="I87" i="20"/>
  <c r="R87" i="20" s="1"/>
  <c r="I88" i="20"/>
  <c r="R88" i="20" s="1"/>
  <c r="I89" i="20"/>
  <c r="R89" i="20" s="1"/>
  <c r="I90" i="20"/>
  <c r="R90" i="20" s="1"/>
  <c r="I91" i="20"/>
  <c r="R91" i="20" s="1"/>
  <c r="I92" i="20"/>
  <c r="R92" i="20" s="1"/>
  <c r="I93" i="20"/>
  <c r="R93" i="20" s="1"/>
  <c r="I94" i="20"/>
  <c r="R94" i="20" s="1"/>
  <c r="I95" i="20"/>
  <c r="R95" i="20" s="1"/>
  <c r="I96" i="20"/>
  <c r="R96" i="20" s="1"/>
  <c r="I97" i="20"/>
  <c r="R97" i="20" s="1"/>
  <c r="I98" i="20"/>
  <c r="R98" i="20" s="1"/>
  <c r="I99" i="20"/>
  <c r="R99" i="20" s="1"/>
  <c r="I100" i="20"/>
  <c r="R100" i="20" s="1"/>
  <c r="R2" i="20"/>
  <c r="P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" i="20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2" i="20"/>
  <c r="K2" i="20" s="1"/>
  <c r="E25" i="22"/>
  <c r="E26" i="22" s="1"/>
  <c r="D25" i="22"/>
  <c r="D26" i="22" s="1"/>
  <c r="C25" i="22"/>
  <c r="C26" i="22" s="1"/>
  <c r="B25" i="22"/>
  <c r="B26" i="22" s="1"/>
  <c r="R3" i="20" l="1"/>
  <c r="K3" i="20"/>
  <c r="R5" i="20"/>
  <c r="K5" i="20"/>
  <c r="R4" i="20"/>
  <c r="K4" i="20"/>
  <c r="E2" i="22"/>
  <c r="D2" i="22"/>
  <c r="B2" i="22"/>
  <c r="D4" i="22" l="1"/>
  <c r="D5" i="22"/>
  <c r="D6" i="22"/>
  <c r="D7" i="22"/>
  <c r="B5" i="22"/>
  <c r="B7" i="22"/>
  <c r="B6" i="22"/>
  <c r="B4" i="22"/>
  <c r="E4" i="22"/>
  <c r="E6" i="22"/>
  <c r="E5" i="22"/>
  <c r="E7" i="22"/>
  <c r="B16" i="22"/>
  <c r="B12" i="22"/>
  <c r="B15" i="22"/>
  <c r="B18" i="22"/>
  <c r="B17" i="22"/>
  <c r="D16" i="22"/>
  <c r="D17" i="22"/>
  <c r="D15" i="22"/>
  <c r="D18" i="22"/>
  <c r="D12" i="22"/>
  <c r="E17" i="22"/>
  <c r="E16" i="22"/>
  <c r="E12" i="22"/>
  <c r="E18" i="22"/>
  <c r="E15" i="22"/>
  <c r="E11" i="22"/>
  <c r="E10" i="22"/>
  <c r="B11" i="22"/>
  <c r="B10" i="22"/>
  <c r="D10" i="22"/>
  <c r="D11" i="22"/>
  <c r="B13" i="22" l="1"/>
  <c r="E13" i="22"/>
  <c r="D13" i="22"/>
  <c r="B19" i="22"/>
  <c r="C19" i="22"/>
  <c r="D19" i="22"/>
  <c r="E19" i="22"/>
  <c r="T2" i="20" l="1"/>
  <c r="B8" i="22"/>
  <c r="B20" i="22" s="1"/>
  <c r="T5" i="20" l="1"/>
  <c r="E8" i="22"/>
  <c r="E20" i="22" s="1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T88" i="20" l="1"/>
  <c r="T48" i="20"/>
  <c r="T63" i="20"/>
  <c r="T94" i="20"/>
  <c r="T86" i="20"/>
  <c r="T78" i="20"/>
  <c r="T70" i="20"/>
  <c r="T62" i="20"/>
  <c r="T54" i="20"/>
  <c r="T46" i="20"/>
  <c r="T38" i="20"/>
  <c r="T30" i="20"/>
  <c r="D8" i="22"/>
  <c r="D20" i="22" s="1"/>
  <c r="T96" i="20"/>
  <c r="T56" i="20"/>
  <c r="T79" i="20"/>
  <c r="T93" i="20"/>
  <c r="T85" i="20"/>
  <c r="T77" i="20"/>
  <c r="T69" i="20"/>
  <c r="T61" i="20"/>
  <c r="T53" i="20"/>
  <c r="T45" i="20"/>
  <c r="T37" i="20"/>
  <c r="T29" i="20"/>
  <c r="C8" i="22"/>
  <c r="C20" i="22" s="1"/>
  <c r="T72" i="20"/>
  <c r="T40" i="20"/>
  <c r="T32" i="20"/>
  <c r="T87" i="20"/>
  <c r="T71" i="20"/>
  <c r="T39" i="20"/>
  <c r="T31" i="20"/>
  <c r="T92" i="20"/>
  <c r="T84" i="20"/>
  <c r="T68" i="20"/>
  <c r="T60" i="20"/>
  <c r="T52" i="20"/>
  <c r="T36" i="20"/>
  <c r="T28" i="20"/>
  <c r="T99" i="20"/>
  <c r="T91" i="20"/>
  <c r="T83" i="20"/>
  <c r="T75" i="20"/>
  <c r="T67" i="20"/>
  <c r="T59" i="20"/>
  <c r="T51" i="20"/>
  <c r="T43" i="20"/>
  <c r="T35" i="20"/>
  <c r="T64" i="20"/>
  <c r="T55" i="20"/>
  <c r="T80" i="20"/>
  <c r="T95" i="20"/>
  <c r="T47" i="20"/>
  <c r="T100" i="20"/>
  <c r="T76" i="20"/>
  <c r="T44" i="20"/>
  <c r="T98" i="20"/>
  <c r="T90" i="20"/>
  <c r="T82" i="20"/>
  <c r="T74" i="20"/>
  <c r="T66" i="20"/>
  <c r="T58" i="20"/>
  <c r="T50" i="20"/>
  <c r="T42" i="20"/>
  <c r="T34" i="20"/>
  <c r="T97" i="20"/>
  <c r="T89" i="20"/>
  <c r="T81" i="20"/>
  <c r="T73" i="20"/>
  <c r="T65" i="20"/>
  <c r="T57" i="20"/>
  <c r="T49" i="20"/>
  <c r="T41" i="20"/>
  <c r="T33" i="20"/>
  <c r="E21" i="22"/>
  <c r="T12" i="20"/>
  <c r="T23" i="20"/>
  <c r="T21" i="20"/>
  <c r="T11" i="20"/>
  <c r="T22" i="20"/>
  <c r="T20" i="20"/>
  <c r="T6" i="20"/>
  <c r="T3" i="20"/>
  <c r="T25" i="20"/>
  <c r="T7" i="20"/>
  <c r="T18" i="20"/>
  <c r="T17" i="20"/>
  <c r="T4" i="20"/>
  <c r="T16" i="20"/>
  <c r="T15" i="20"/>
  <c r="T19" i="20"/>
  <c r="T24" i="20"/>
  <c r="T9" i="20"/>
  <c r="T14" i="20"/>
  <c r="T10" i="20"/>
  <c r="T8" i="20"/>
  <c r="T27" i="20"/>
  <c r="T26" i="20"/>
  <c r="T13" i="20"/>
  <c r="E22" i="22" l="1"/>
  <c r="C21" i="22"/>
  <c r="D21" i="22"/>
  <c r="B21" i="22"/>
  <c r="E24" i="22" l="1"/>
  <c r="C22" i="22"/>
  <c r="B22" i="22"/>
  <c r="D22" i="22"/>
  <c r="E27" i="22" l="1"/>
  <c r="D24" i="22"/>
  <c r="C24" i="22"/>
  <c r="B24" i="22"/>
  <c r="B30" i="22"/>
  <c r="E32" i="22" s="1"/>
  <c r="B31" i="22" l="1"/>
  <c r="E33" i="22" s="1"/>
  <c r="C32" i="22"/>
  <c r="B32" i="22"/>
  <c r="C27" i="22"/>
  <c r="D32" i="22"/>
  <c r="B27" i="22"/>
  <c r="D27" i="22"/>
  <c r="B33" i="22" l="1"/>
  <c r="D33" i="22"/>
  <c r="C33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tc={2C4EE160-C33D-42AE-BAD0-1614C2C6BA23}</author>
    <author>tc={4037E15C-3986-445A-B3E0-5309E37C1456}</author>
  </authors>
  <commentList>
    <comment ref="S1" authorId="0" shapeId="0" xr:uid="{2C4EE160-C33D-42AE-BAD0-1614C2C6BA2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T1" authorId="1" shapeId="0" xr:uid="{4037E15C-3986-445A-B3E0-5309E37C14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tc={E4712F2E-6A09-488E-9D60-7999CB062F97}</author>
    <author>tc={C2736BD6-6655-4F2C-A429-97105F4BFA31}</author>
    <author>tc={36BBCAF9-9150-4156-949C-E8D6C76B848B}</author>
    <author>tc={24E85A0D-BED4-4F05-9207-AA5DAEFBB562}</author>
  </authors>
  <commentList>
    <comment ref="J1" authorId="0" shapeId="0" xr:uid="{E4712F2E-6A09-488E-9D60-7999CB062F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L1" authorId="1" shapeId="0" xr:uid="{C2736BD6-6655-4F2C-A429-97105F4BFA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M1" authorId="2" shapeId="0" xr:uid="{36BBCAF9-9150-4156-949C-E8D6C76B84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N1" authorId="3" shapeId="0" xr:uid="{24E85A0D-BED4-4F05-9207-AA5DAEFBB5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tc={F5759C3B-BC50-45DA-AD77-A277353D11C5}</author>
    <author>tc={B447AA2A-049D-4A05-978A-783229AE7DC9}</author>
    <author>tc={C0109D40-CFC4-444E-BC4F-1AD140CA3690}</author>
    <author>tc={40803053-7D48-477B-A7A9-5779539AE965}</author>
  </authors>
  <commentList>
    <comment ref="I1" authorId="0" shapeId="0" xr:uid="{F5759C3B-BC50-45DA-AD77-A277353D11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K1" authorId="1" shapeId="0" xr:uid="{B447AA2A-049D-4A05-978A-783229AE7D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L1" authorId="2" shapeId="0" xr:uid="{C0109D40-CFC4-444E-BC4F-1AD140CA369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M1" authorId="3" shapeId="0" xr:uid="{40803053-7D48-477B-A7A9-5779539AE9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tc={A9D1B6A5-B93C-44C9-AA0D-129AD6FB8625}</author>
    <author>tc={723F6F57-061D-4E8B-875E-A9F799D29A75}</author>
    <author>tc={AAFEDDA6-86EE-4CCC-A76F-83FA84FAD420}</author>
    <author>tc={80E05DA5-0671-466B-9E56-A5E72D6622B4}</author>
  </authors>
  <commentList>
    <comment ref="K1" authorId="0" shapeId="0" xr:uid="{A9D1B6A5-B93C-44C9-AA0D-129AD6FB862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M1" authorId="1" shapeId="0" xr:uid="{723F6F57-061D-4E8B-875E-A9F799D29A7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N1" authorId="2" shapeId="0" xr:uid="{AAFEDDA6-86EE-4CCC-A76F-83FA84FAD4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O1" authorId="3" shapeId="0" xr:uid="{80E05DA5-0671-466B-9E56-A5E72D6622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sharedStrings.xml><?xml version="1.0" encoding="utf-8"?>
<sst xmlns="http://schemas.openxmlformats.org/spreadsheetml/2006/main" count="192" uniqueCount="138">
  <si>
    <t>Chercheur</t>
  </si>
  <si>
    <t>Technicien</t>
  </si>
  <si>
    <t>Fonction</t>
  </si>
  <si>
    <t>Nom</t>
  </si>
  <si>
    <t>Personnel d'appui</t>
  </si>
  <si>
    <t>Frais de personnel</t>
  </si>
  <si>
    <t>Autre sous-traitance</t>
  </si>
  <si>
    <t>Part privée</t>
  </si>
  <si>
    <t xml:space="preserve">Frais de sous-traitance </t>
  </si>
  <si>
    <t>Taille de l'entreprise</t>
  </si>
  <si>
    <t>Sous-total : Personnel</t>
  </si>
  <si>
    <t>Sous-total : Frais de fonctionnement</t>
  </si>
  <si>
    <t>Sous-total: Frais de sous-traitance</t>
  </si>
  <si>
    <t xml:space="preserve">TOTAL </t>
  </si>
  <si>
    <t>Niveau d'enseignement</t>
  </si>
  <si>
    <t>Ancienneté</t>
  </si>
  <si>
    <t>Junior (0-9 ans)</t>
  </si>
  <si>
    <t>Senior (10-19 ans)</t>
  </si>
  <si>
    <t>Expert (20 ans et +)</t>
  </si>
  <si>
    <t>Enseignement secondaire</t>
  </si>
  <si>
    <t>Enseignement supérieur de type long</t>
  </si>
  <si>
    <t>Enseignement supérieur de type court</t>
  </si>
  <si>
    <t>Profession scientifique</t>
  </si>
  <si>
    <t>Profession intermédiaire</t>
  </si>
  <si>
    <t>n/a</t>
  </si>
  <si>
    <t>Employé administratif</t>
  </si>
  <si>
    <t>Catégorie professionnelle 
(classification internationale type des professions - CITP-08)</t>
  </si>
  <si>
    <t>Taille</t>
  </si>
  <si>
    <t>PE</t>
  </si>
  <si>
    <t>ME</t>
  </si>
  <si>
    <t>GE</t>
  </si>
  <si>
    <t>Taux</t>
  </si>
  <si>
    <t>Barèmes 2023 - Tarif horaire (€/h)</t>
  </si>
  <si>
    <t>WP(s)</t>
  </si>
  <si>
    <t>Fraction du budget total</t>
  </si>
  <si>
    <t xml:space="preserve">Budget total de la recherche   </t>
  </si>
  <si>
    <t>Sous-total: Frais généraux</t>
  </si>
  <si>
    <t>Frais forfaitaires (25%)</t>
  </si>
  <si>
    <t>Personnel mis à disposition</t>
  </si>
  <si>
    <t>Type</t>
  </si>
  <si>
    <t>Nom du sous-traitant</t>
  </si>
  <si>
    <t>Description de la mission</t>
  </si>
  <si>
    <t>Description du poste</t>
  </si>
  <si>
    <t>Chef de projet</t>
  </si>
  <si>
    <t>Hommes * Mois</t>
  </si>
  <si>
    <t>Budget</t>
  </si>
  <si>
    <t>Merci de compléter uniquement les cellules surlignées en jaune dans l'ensemble de ce document.</t>
  </si>
  <si>
    <t>Si une ligne ou une colonne doit être ajoutée dans un tableau, merci de contacter votre gestionnaire technique.</t>
  </si>
  <si>
    <t>Informations importantes</t>
  </si>
  <si>
    <t>Type de dépense</t>
  </si>
  <si>
    <t>Libellé</t>
  </si>
  <si>
    <t>Coût unitaire</t>
  </si>
  <si>
    <t>Forfait calculé</t>
  </si>
  <si>
    <t>Coût réel</t>
  </si>
  <si>
    <t>Libellés</t>
  </si>
  <si>
    <t>Montant</t>
  </si>
  <si>
    <t>Forfait (FP)</t>
  </si>
  <si>
    <t>Forfait (Pro)</t>
  </si>
  <si>
    <t>Forfait (ST)</t>
  </si>
  <si>
    <t>Référence du devis</t>
  </si>
  <si>
    <t>Taux de l'aide (%)</t>
  </si>
  <si>
    <t>Entreprise liée en Belgique</t>
  </si>
  <si>
    <t>Partenaires</t>
  </si>
  <si>
    <t>Projet # 1 (= chef de file)</t>
  </si>
  <si>
    <t>Projet # 2</t>
  </si>
  <si>
    <t>Projet # 3</t>
  </si>
  <si>
    <t>Projet # 4</t>
  </si>
  <si>
    <t>Prof. Intellectuelles, scientifiques et artistiques "junior" (ens. sup. court)</t>
  </si>
  <si>
    <t>Prof. Intellectuelles, scientifiques et artistiques "senior" (ens. sup. court)</t>
  </si>
  <si>
    <t>Prof. Intellectuelles, scientifiques et artistiques "expert" (ens. sup. court)</t>
  </si>
  <si>
    <t>Prof. intellectuelles, scientifiques et artistiques "junior" (ens. sup. long)</t>
  </si>
  <si>
    <t>Prof. intellectuelles, scientifiques et artistiques "senior" (ens. sup. long)</t>
  </si>
  <si>
    <t>Prof. intellectuelles, scientifiques et artistiques "expert" (ens. sup. long)</t>
  </si>
  <si>
    <t>Prof. intermédiaires "junior" (ens. sec.)</t>
  </si>
  <si>
    <t>Prof. intermédiaires "senior" (ens. sec.)</t>
  </si>
  <si>
    <t>Prof. intermédiaires "expert" (ens. sec.)</t>
  </si>
  <si>
    <t>Prof. intermédiaires "expert" (ens. sup. court)</t>
  </si>
  <si>
    <t>Prof. intermédiaires "junior" (ens. sup. court)</t>
  </si>
  <si>
    <t>Prof. intermédiaires "senior" (ens. sup. court)</t>
  </si>
  <si>
    <t xml:space="preserve">Employé de bureau "expert" (ens. sec.) </t>
  </si>
  <si>
    <t xml:space="preserve">Employé de bureau "junior" (ens. sec.) </t>
  </si>
  <si>
    <t xml:space="preserve">Employé de bureau "senior" (ens. sec.) </t>
  </si>
  <si>
    <t>Prof. intermédiaires "expert" (ens. sup. long)</t>
  </si>
  <si>
    <t>Prof. intermédiaires "junior" (ens. sup. long)</t>
  </si>
  <si>
    <t>Prof. intermédiaires "senior" (ens. sup. long)</t>
  </si>
  <si>
    <t>Code de la rubrique</t>
  </si>
  <si>
    <t>Référence interne du projet</t>
  </si>
  <si>
    <t>Quantité</t>
  </si>
  <si>
    <t>340</t>
  </si>
  <si>
    <t>320</t>
  </si>
  <si>
    <t>330</t>
  </si>
  <si>
    <t>460</t>
  </si>
  <si>
    <t>440</t>
  </si>
  <si>
    <t>450</t>
  </si>
  <si>
    <t>490</t>
  </si>
  <si>
    <t>470</t>
  </si>
  <si>
    <t>480</t>
  </si>
  <si>
    <t>370</t>
  </si>
  <si>
    <t>400</t>
  </si>
  <si>
    <t>430</t>
  </si>
  <si>
    <t>350</t>
  </si>
  <si>
    <t>380</t>
  </si>
  <si>
    <t>410</t>
  </si>
  <si>
    <t>360</t>
  </si>
  <si>
    <t>390</t>
  </si>
  <si>
    <t>420</t>
  </si>
  <si>
    <t>Montant estimé</t>
  </si>
  <si>
    <t>Description</t>
  </si>
  <si>
    <t>CRA, université ou haute école</t>
  </si>
  <si>
    <t>Part subventionnée</t>
  </si>
  <si>
    <r>
      <rPr>
        <b/>
        <u/>
        <sz val="12"/>
        <rFont val="Arial"/>
        <family val="2"/>
      </rPr>
      <t xml:space="preserve">Remarque :
</t>
    </r>
    <r>
      <rPr>
        <sz val="12"/>
        <rFont val="Arial"/>
        <family val="2"/>
      </rPr>
      <t xml:space="preserve">
Ce tableau est donné à titre informatif.
Taux de chargement compris</t>
    </r>
  </si>
  <si>
    <t>Frais de démonstrateurs et prototypes</t>
  </si>
  <si>
    <t>Catégorie "ancienneté" (diplôme)</t>
  </si>
  <si>
    <t>Taux d'occupation</t>
  </si>
  <si>
    <t>Durée d'occupation
(mois)</t>
  </si>
  <si>
    <t>Quantité totale
(h)</t>
  </si>
  <si>
    <t>Coût unitaire
(€/h)</t>
  </si>
  <si>
    <t>Des informations sont disponibles dans le vademecum de la mesure COODEVIIS pour aider au remplissage de cette annexe.</t>
  </si>
  <si>
    <t>PE, ME, GE s'appliquent aussi aux CRA, ASBL, Coopératives … (toute entité autre que Université - Haute Ecole)</t>
  </si>
  <si>
    <t>Les dépenses en démonstrateurs / prototypes, les couts / pertes de production et les frais de sous-traitances ne sont prises en compte hors forfait que si chaque poste dépasse 30k€.</t>
  </si>
  <si>
    <t>Nom du partenaire</t>
  </si>
  <si>
    <t>Raison sociale</t>
  </si>
  <si>
    <t>Taille du partenaire</t>
  </si>
  <si>
    <t>Raison Sociale</t>
  </si>
  <si>
    <t>UU-HE</t>
  </si>
  <si>
    <t>Entreprise</t>
  </si>
  <si>
    <t>ASBL</t>
  </si>
  <si>
    <t>Coopérative</t>
  </si>
  <si>
    <t>Association</t>
  </si>
  <si>
    <t>Hôpital</t>
  </si>
  <si>
    <t>Organisme public</t>
  </si>
  <si>
    <t>Aide</t>
  </si>
  <si>
    <t>Forfaits</t>
  </si>
  <si>
    <t>Démonstrateurs réels</t>
  </si>
  <si>
    <t>Prototypes</t>
  </si>
  <si>
    <t>Couts - pertes de production</t>
  </si>
  <si>
    <t>Fraction de la subvention totale</t>
  </si>
  <si>
    <t>Subvention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</si>
</sst>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#,##0.00\ &quot;€&quot;"/>
    <numFmt numFmtId="166" formatCode="#,##0\ &quot;€&quot;"/>
    <numFmt numFmtId="167" formatCode="_-* #,##0.00\ [$€-80C]_-;\-* #,##0.00\ [$€-80C]_-;_-* &quot;-&quot;??\ [$€-80C]_-;_-@_-"/>
    <numFmt numFmtId="168" formatCode="_-* #,##0_-;\-* #,##0_-;_-* &quot;-&quot;??_-;_-@_-"/>
    <numFmt numFmtId="169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8" fillId="0" borderId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5" fontId="4" fillId="0" borderId="0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67" fontId="7" fillId="3" borderId="5" xfId="2" applyNumberFormat="1" applyFont="1" applyFill="1" applyBorder="1" applyAlignment="1">
      <alignment horizontal="center" vertical="center" wrapText="1"/>
    </xf>
    <xf numFmtId="167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9" fontId="7" fillId="3" borderId="1" xfId="4" applyFont="1" applyFill="1" applyBorder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7" fontId="0" fillId="0" borderId="1" xfId="2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165" fontId="2" fillId="0" borderId="32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center" vertical="center" wrapText="1"/>
    </xf>
    <xf numFmtId="165" fontId="3" fillId="3" borderId="35" xfId="0" applyNumberFormat="1" applyFont="1" applyFill="1" applyBorder="1" applyAlignment="1">
      <alignment horizontal="center" vertical="center" wrapText="1"/>
    </xf>
    <xf numFmtId="165" fontId="3" fillId="3" borderId="36" xfId="0" applyNumberFormat="1" applyFont="1" applyFill="1" applyBorder="1" applyAlignment="1">
      <alignment horizontal="center" vertical="center" wrapText="1"/>
    </xf>
    <xf numFmtId="165" fontId="3" fillId="3" borderId="37" xfId="0" applyNumberFormat="1" applyFont="1" applyFill="1" applyBorder="1" applyAlignment="1">
      <alignment horizontal="center" vertical="center" wrapText="1"/>
    </xf>
    <xf numFmtId="165" fontId="3" fillId="3" borderId="38" xfId="0" applyNumberFormat="1" applyFont="1" applyFill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vertical="center" wrapText="1"/>
    </xf>
    <xf numFmtId="165" fontId="3" fillId="3" borderId="39" xfId="0" applyNumberFormat="1" applyFont="1" applyFill="1" applyBorder="1" applyAlignment="1">
      <alignment horizontal="center" vertical="center" wrapText="1"/>
    </xf>
    <xf numFmtId="165" fontId="3" fillId="3" borderId="40" xfId="0" applyNumberFormat="1" applyFont="1" applyFill="1" applyBorder="1" applyAlignment="1">
      <alignment horizontal="center" vertical="center" wrapText="1"/>
    </xf>
    <xf numFmtId="165" fontId="3" fillId="3" borderId="41" xfId="0" applyNumberFormat="1" applyFont="1" applyFill="1" applyBorder="1" applyAlignment="1">
      <alignment horizontal="center" vertical="center" wrapText="1"/>
    </xf>
    <xf numFmtId="165" fontId="3" fillId="3" borderId="42" xfId="0" applyNumberFormat="1" applyFont="1" applyFill="1" applyBorder="1" applyAlignment="1">
      <alignment horizontal="center" vertical="center" wrapText="1"/>
    </xf>
    <xf numFmtId="165" fontId="3" fillId="3" borderId="43" xfId="0" applyNumberFormat="1" applyFont="1" applyFill="1" applyBorder="1" applyAlignment="1">
      <alignment horizontal="center" vertical="center" wrapText="1"/>
    </xf>
    <xf numFmtId="165" fontId="3" fillId="3" borderId="44" xfId="0" applyNumberFormat="1" applyFont="1" applyFill="1" applyBorder="1" applyAlignment="1">
      <alignment horizontal="center" vertical="center" wrapText="1"/>
    </xf>
    <xf numFmtId="165" fontId="3" fillId="3" borderId="4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5" fontId="3" fillId="4" borderId="26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5" fillId="4" borderId="48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20" xfId="0" applyFont="1" applyFill="1" applyBorder="1" applyAlignment="1">
      <alignment horizontal="right" vertical="center" wrapText="1"/>
    </xf>
    <xf numFmtId="0" fontId="3" fillId="2" borderId="52" xfId="0" applyFont="1" applyFill="1" applyBorder="1" applyAlignment="1">
      <alignment horizontal="right" vertical="center"/>
    </xf>
    <xf numFmtId="165" fontId="4" fillId="2" borderId="53" xfId="0" applyNumberFormat="1" applyFont="1" applyFill="1" applyBorder="1" applyAlignment="1">
      <alignment horizontal="right" vertical="center"/>
    </xf>
    <xf numFmtId="166" fontId="5" fillId="2" borderId="50" xfId="0" applyNumberFormat="1" applyFont="1" applyFill="1" applyBorder="1" applyAlignment="1">
      <alignment horizontal="right" vertical="center"/>
    </xf>
    <xf numFmtId="0" fontId="5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 indent="2"/>
    </xf>
    <xf numFmtId="0" fontId="2" fillId="0" borderId="53" xfId="0" applyFont="1" applyBorder="1" applyAlignment="1">
      <alignment horizontal="left" vertical="center" wrapText="1" indent="2"/>
    </xf>
    <xf numFmtId="0" fontId="3" fillId="3" borderId="54" xfId="0" applyFont="1" applyFill="1" applyBorder="1" applyAlignment="1">
      <alignment horizontal="righ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3" fillId="8" borderId="56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0" fontId="0" fillId="10" borderId="0" xfId="0" applyFont="1" applyFill="1" applyAlignment="1">
      <alignment vertical="center"/>
    </xf>
    <xf numFmtId="2" fontId="0" fillId="0" borderId="0" xfId="0" applyNumberFormat="1" applyFont="1" applyAlignment="1">
      <alignment horizontal="center" vertical="center"/>
    </xf>
    <xf numFmtId="2" fontId="0" fillId="10" borderId="0" xfId="0" applyNumberFormat="1" applyFont="1" applyFill="1" applyAlignment="1">
      <alignment horizontal="center" vertical="center"/>
    </xf>
    <xf numFmtId="169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6" borderId="2" xfId="0" applyFont="1" applyFill="1" applyBorder="1" applyAlignment="1" applyProtection="1">
      <alignment horizontal="left" vertical="center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alignment horizontal="left" vertical="center"/>
      <protection locked="0"/>
    </xf>
    <xf numFmtId="9" fontId="0" fillId="6" borderId="15" xfId="4" applyFont="1" applyFill="1" applyBorder="1" applyAlignment="1" applyProtection="1">
      <alignment horizontal="center" vertical="center"/>
      <protection locked="0"/>
    </xf>
    <xf numFmtId="0" fontId="0" fillId="6" borderId="7" xfId="0" applyFont="1" applyFill="1" applyBorder="1" applyAlignment="1" applyProtection="1">
      <alignment horizontal="center" vertical="center"/>
      <protection locked="0"/>
    </xf>
    <xf numFmtId="0" fontId="0" fillId="6" borderId="15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left" vertical="center"/>
      <protection locked="0"/>
    </xf>
    <xf numFmtId="167" fontId="0" fillId="6" borderId="2" xfId="0" applyNumberFormat="1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center"/>
    </xf>
    <xf numFmtId="0" fontId="0" fillId="0" borderId="0" xfId="0" applyProtection="1"/>
    <xf numFmtId="0" fontId="0" fillId="6" borderId="2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Font="1"/>
    <xf numFmtId="168" fontId="7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center"/>
    </xf>
    <xf numFmtId="0" fontId="3" fillId="0" borderId="53" xfId="0" applyFont="1" applyBorder="1" applyAlignment="1">
      <alignment horizontal="left" vertical="center" wrapText="1"/>
    </xf>
    <xf numFmtId="0" fontId="5" fillId="5" borderId="17" xfId="0" applyFont="1" applyFill="1" applyBorder="1" applyAlignment="1">
      <alignment horizontal="right" vertical="center" wrapText="1"/>
    </xf>
    <xf numFmtId="165" fontId="3" fillId="4" borderId="25" xfId="0" applyNumberFormat="1" applyFont="1" applyFill="1" applyBorder="1" applyAlignment="1">
      <alignment horizontal="center" vertical="center"/>
    </xf>
    <xf numFmtId="165" fontId="3" fillId="4" borderId="27" xfId="0" applyNumberFormat="1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1" fontId="4" fillId="2" borderId="46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65" fontId="5" fillId="4" borderId="47" xfId="0" applyNumberFormat="1" applyFont="1" applyFill="1" applyBorder="1" applyAlignment="1">
      <alignment horizontal="center" vertical="center"/>
    </xf>
    <xf numFmtId="165" fontId="5" fillId="4" borderId="49" xfId="0" applyNumberFormat="1" applyFont="1" applyFill="1" applyBorder="1" applyAlignment="1">
      <alignment horizontal="center" vertical="center"/>
    </xf>
    <xf numFmtId="9" fontId="5" fillId="5" borderId="43" xfId="4" applyFont="1" applyFill="1" applyBorder="1" applyAlignment="1">
      <alignment horizontal="center" vertical="center" wrapText="1"/>
    </xf>
    <xf numFmtId="9" fontId="5" fillId="5" borderId="44" xfId="4" applyFont="1" applyFill="1" applyBorder="1" applyAlignment="1">
      <alignment horizontal="center" vertical="center" wrapText="1"/>
    </xf>
    <xf numFmtId="9" fontId="5" fillId="5" borderId="45" xfId="4" applyFont="1" applyFill="1" applyBorder="1" applyAlignment="1">
      <alignment horizontal="center" vertical="center" wrapText="1"/>
    </xf>
    <xf numFmtId="167" fontId="7" fillId="3" borderId="1" xfId="2" applyNumberFormat="1" applyFont="1" applyFill="1" applyBorder="1" applyAlignment="1">
      <alignment horizontal="center" vertical="center" wrapText="1"/>
    </xf>
    <xf numFmtId="167" fontId="0" fillId="6" borderId="1" xfId="0" applyNumberFormat="1" applyFont="1" applyFill="1" applyBorder="1" applyAlignment="1" applyProtection="1">
      <alignment horizontal="center" vertical="center"/>
      <protection locked="0"/>
    </xf>
    <xf numFmtId="9" fontId="5" fillId="5" borderId="43" xfId="4" applyFont="1" applyFill="1" applyBorder="1" applyAlignment="1">
      <alignment horizontal="center" vertical="center" wrapText="1"/>
    </xf>
    <xf numFmtId="9" fontId="5" fillId="5" borderId="44" xfId="4" applyFont="1" applyFill="1" applyBorder="1" applyAlignment="1">
      <alignment horizontal="center" vertical="center" wrapText="1"/>
    </xf>
    <xf numFmtId="9" fontId="5" fillId="5" borderId="45" xfId="4" applyFont="1" applyFill="1" applyBorder="1" applyAlignment="1">
      <alignment horizontal="center" vertical="center" wrapText="1"/>
    </xf>
    <xf numFmtId="165" fontId="5" fillId="5" borderId="17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165" fontId="5" fillId="5" borderId="18" xfId="0" applyNumberFormat="1" applyFont="1" applyFill="1" applyBorder="1" applyAlignment="1">
      <alignment horizontal="center" vertical="center" wrapText="1"/>
    </xf>
    <xf numFmtId="165" fontId="5" fillId="5" borderId="19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left" vertical="top" wrapText="1"/>
    </xf>
    <xf numFmtId="0" fontId="2" fillId="7" borderId="12" xfId="0" applyFont="1" applyFill="1" applyBorder="1" applyAlignment="1">
      <alignment horizontal="left" vertical="top" wrapText="1"/>
    </xf>
    <xf numFmtId="0" fontId="2" fillId="7" borderId="13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2" fillId="7" borderId="1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1" xfId="0" applyBorder="1" applyProtection="1"/>
    <xf numFmtId="165" fontId="5" fillId="0" borderId="31" xfId="0" applyNumberFormat="1" applyFont="1" applyBorder="1" applyAlignment="1">
      <alignment vertical="center" wrapText="1"/>
    </xf>
    <xf numFmtId="165" fontId="5" fillId="0" borderId="6" xfId="0" applyNumberFormat="1" applyFont="1" applyBorder="1" applyAlignment="1">
      <alignment vertical="center" wrapText="1"/>
    </xf>
    <xf numFmtId="0" fontId="3" fillId="8" borderId="43" xfId="0" applyNumberFormat="1" applyFont="1" applyFill="1" applyBorder="1" applyAlignment="1">
      <alignment horizontal="center" vertical="center" wrapText="1"/>
    </xf>
    <xf numFmtId="0" fontId="3" fillId="8" borderId="44" xfId="0" applyNumberFormat="1" applyFont="1" applyFill="1" applyBorder="1" applyAlignment="1">
      <alignment horizontal="center" vertical="center" wrapText="1"/>
    </xf>
    <xf numFmtId="0" fontId="3" fillId="8" borderId="45" xfId="0" applyNumberFormat="1" applyFont="1" applyFill="1" applyBorder="1" applyAlignment="1">
      <alignment horizontal="center" vertical="center" wrapText="1"/>
    </xf>
  </cellXfs>
  <cellStyles count="5">
    <cellStyle name="Milliers 2" xfId="1" xr:uid="{00000000-0005-0000-0000-000000000000}"/>
    <cellStyle name="Monétaire" xfId="2" builtinId="4"/>
    <cellStyle name="Normal" xfId="0" builtinId="0"/>
    <cellStyle name="Normal 3" xfId="3" xr:uid="{00000000-0005-0000-0000-000003000000}"/>
    <cellStyle name="Pourcentage" xfId="4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A3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36395/Mes%20documents/8&#176;%20appel/latest%20version/Nouveaux%20tableaux%208&#176;%20appel/Annexe%203%20-%20Tableau%20de%20%20personn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ableau du personnel"/>
    </sheetNames>
    <sheetDataSet>
      <sheetData sheetId="0">
        <row r="1">
          <cell r="J1" t="str">
            <v>Sélectionner</v>
          </cell>
        </row>
        <row r="2">
          <cell r="J2" t="str">
            <v>Chercheur</v>
          </cell>
        </row>
        <row r="3">
          <cell r="J3" t="str">
            <v>Technicien</v>
          </cell>
        </row>
        <row r="4">
          <cell r="J4" t="str">
            <v>Personnel d'appui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ARTHELEMY Bastien" id="{8EB089DF-5328-45BD-ABFB-7AF08B02B569}" userId="S::bastien.barthelemy@spw.wallonie.be::7a4222c8-cae7-4d1f-b315-620d638ef5c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1" dT="2023-05-24T08:23:44.78" personId="{8EB089DF-5328-45BD-ABFB-7AF08B02B569}" id="{2C4EE160-C33D-42AE-BAD0-1614C2C6BA23}">
    <text>Obligatoires pour les coûts réels et les forfaits</text>
  </threadedComment>
  <threadedComment ref="T1" dT="2023-05-24T08:24:13.45" personId="{8EB089DF-5328-45BD-ABFB-7AF08B02B569}" id="{4037E15C-3986-445A-B3E0-5309E37C1456}">
    <text>Obligatoire pour les coûts unitaires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" dT="2023-05-24T07:35:06.83" personId="{8EB089DF-5328-45BD-ABFB-7AF08B02B569}" id="{E4712F2E-6A09-488E-9D60-7999CB062F97}">
    <text>Non obligatoire pour les coûts non unitaires</text>
  </threadedComment>
  <threadedComment ref="L1" dT="2023-05-24T07:39:39.42" personId="{8EB089DF-5328-45BD-ABFB-7AF08B02B569}" id="{C2736BD6-6655-4F2C-A429-97105F4BFA31}">
    <text>Non obligatoire pour les coûts non unitaires</text>
  </threadedComment>
  <threadedComment ref="M1" dT="2023-05-24T08:26:02.24" personId="{8EB089DF-5328-45BD-ABFB-7AF08B02B569}" id="{36BBCAF9-9150-4156-949C-E8D6C76B848B}">
    <text>Obligatoires pour les coûts réels et les forfaits</text>
  </threadedComment>
  <threadedComment ref="N1" dT="2023-05-24T08:26:30.90" personId="{8EB089DF-5328-45BD-ABFB-7AF08B02B569}" id="{24E85A0D-BED4-4F05-9207-AA5DAEFBB562}">
    <text>Obligatoire pour les coûts unitaires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1" dT="2023-05-24T07:35:06.83" personId="{8EB089DF-5328-45BD-ABFB-7AF08B02B569}" id="{F5759C3B-BC50-45DA-AD77-A277353D11C5}">
    <text>Non obligatoire pour les coûts non unitaires</text>
  </threadedComment>
  <threadedComment ref="K1" dT="2023-05-24T07:39:39.42" personId="{8EB089DF-5328-45BD-ABFB-7AF08B02B569}" id="{B447AA2A-049D-4A05-978A-783229AE7DC9}">
    <text>Non obligatoire pour les coûts non unitaires</text>
  </threadedComment>
  <threadedComment ref="L1" dT="2023-05-24T08:26:02.24" personId="{8EB089DF-5328-45BD-ABFB-7AF08B02B569}" id="{C0109D40-CFC4-444E-BC4F-1AD140CA3690}">
    <text>Obligatoires pour les coûts réels et les forfaits</text>
  </threadedComment>
  <threadedComment ref="M1" dT="2023-05-24T08:26:30.90" personId="{8EB089DF-5328-45BD-ABFB-7AF08B02B569}" id="{40803053-7D48-477B-A7A9-5779539AE965}">
    <text>Obligatoire pour les coûts unitaires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1" dT="2023-05-24T07:38:17.54" personId="{8EB089DF-5328-45BD-ABFB-7AF08B02B569}" id="{A9D1B6A5-B93C-44C9-AA0D-129AD6FB8625}">
    <text>Non obligatoire pour les coûts non unitaires</text>
  </threadedComment>
  <threadedComment ref="M1" dT="2023-05-24T07:47:57.93" personId="{8EB089DF-5328-45BD-ABFB-7AF08B02B569}" id="{723F6F57-061D-4E8B-875E-A9F799D29A75}">
    <text>Non obligatoire pour les coûts non unitaires</text>
  </threadedComment>
  <threadedComment ref="N1" dT="2023-05-24T08:26:09.65" personId="{8EB089DF-5328-45BD-ABFB-7AF08B02B569}" id="{AAFEDDA6-86EE-4CCC-A76F-83FA84FAD420}">
    <text>Obligatoires pour les coûts réels et les forfaits</text>
  </threadedComment>
  <threadedComment ref="O1" dT="2023-05-24T08:26:36.80" personId="{8EB089DF-5328-45BD-ABFB-7AF08B02B569}" id="{80E05DA5-0671-466B-9E56-A5E72D6622B4}">
    <text>Obligatoire pour les coûts unitaires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21CF-D53E-41E7-8CC0-31674D7EEB42}">
  <sheetPr>
    <tabColor theme="9" tint="0.39997558519241921"/>
  </sheetPr>
  <dimension ref="A1:A7"/>
  <sheetViews>
    <sheetView tabSelected="1" zoomScale="115" zoomScaleNormal="115" workbookViewId="0">
      <selection activeCell="A8" sqref="A8"/>
    </sheetView>
  </sheetViews>
  <sheetFormatPr baseColWidth="10" defaultColWidth="11.5546875" defaultRowHeight="21" customHeight="1" x14ac:dyDescent="0.25"/>
  <cols>
    <col min="1" max="1" width="157" style="31" bestFit="1" customWidth="1"/>
    <col min="2" max="2" width="34.109375" style="31" customWidth="1"/>
    <col min="3" max="3" width="28.88671875" style="31" customWidth="1"/>
    <col min="4" max="4" width="18.109375" style="31" bestFit="1" customWidth="1"/>
    <col min="5" max="16384" width="11.5546875" style="31"/>
  </cols>
  <sheetData>
    <row r="1" spans="1:1" ht="21" customHeight="1" x14ac:dyDescent="0.25">
      <c r="A1" s="30" t="s">
        <v>48</v>
      </c>
    </row>
    <row r="3" spans="1:1" ht="21" customHeight="1" x14ac:dyDescent="0.25">
      <c r="A3" s="31" t="s">
        <v>46</v>
      </c>
    </row>
    <row r="4" spans="1:1" ht="21" customHeight="1" x14ac:dyDescent="0.25">
      <c r="A4" s="31" t="s">
        <v>47</v>
      </c>
    </row>
    <row r="5" spans="1:1" ht="21" customHeight="1" x14ac:dyDescent="0.25">
      <c r="A5" s="31" t="s">
        <v>117</v>
      </c>
    </row>
    <row r="6" spans="1:1" ht="21" customHeight="1" x14ac:dyDescent="0.25">
      <c r="A6" s="31" t="s">
        <v>118</v>
      </c>
    </row>
    <row r="7" spans="1:1" ht="21" customHeight="1" x14ac:dyDescent="0.25">
      <c r="A7" s="31" t="s">
        <v>119</v>
      </c>
    </row>
  </sheetData>
  <sheetProtection algorithmName="SHA-512" hashValue="pP94OVB8kumjHuWfceY6gbOJVhwj+w++j1ObUqQ69P/uPk8NXRfwJ/+DtT9tLKf9XYy7sfwyscXU1/hU0EfdBA==" saltValue="eM0Mrc7ObGjKGxwMek1O2Q==" spinCount="100000" sheet="1" selectLockedCells="1" selectUnlockedCells="1"/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6568-86DC-4E92-B77B-F68C9C17E639}">
  <dimension ref="A1:D5"/>
  <sheetViews>
    <sheetView zoomScale="130" zoomScaleNormal="130" workbookViewId="0">
      <selection activeCell="B2" sqref="B2"/>
    </sheetView>
  </sheetViews>
  <sheetFormatPr baseColWidth="10" defaultColWidth="11.5546875" defaultRowHeight="13.2" x14ac:dyDescent="0.25"/>
  <cols>
    <col min="1" max="1" width="21.5546875" style="98" bestFit="1" customWidth="1"/>
    <col min="2" max="2" width="18.109375" style="98" bestFit="1" customWidth="1"/>
    <col min="3" max="3" width="18.109375" style="98" customWidth="1"/>
    <col min="4" max="4" width="18.6640625" style="98" bestFit="1" customWidth="1"/>
    <col min="5" max="16384" width="11.5546875" style="98"/>
  </cols>
  <sheetData>
    <row r="1" spans="1:4" x14ac:dyDescent="0.25">
      <c r="A1" s="97" t="s">
        <v>62</v>
      </c>
      <c r="B1" s="97" t="s">
        <v>120</v>
      </c>
      <c r="C1" s="97" t="s">
        <v>121</v>
      </c>
      <c r="D1" s="97" t="s">
        <v>122</v>
      </c>
    </row>
    <row r="2" spans="1:4" x14ac:dyDescent="0.25">
      <c r="A2" s="144" t="s">
        <v>63</v>
      </c>
      <c r="B2" s="143"/>
      <c r="C2" s="143"/>
      <c r="D2" s="143"/>
    </row>
    <row r="3" spans="1:4" x14ac:dyDescent="0.25">
      <c r="A3" s="144" t="s">
        <v>64</v>
      </c>
      <c r="B3" s="143"/>
      <c r="C3" s="143"/>
      <c r="D3" s="143"/>
    </row>
    <row r="4" spans="1:4" x14ac:dyDescent="0.25">
      <c r="A4" s="144" t="s">
        <v>65</v>
      </c>
      <c r="B4" s="143"/>
      <c r="C4" s="143"/>
      <c r="D4" s="143"/>
    </row>
    <row r="5" spans="1:4" x14ac:dyDescent="0.25">
      <c r="A5" s="144" t="s">
        <v>66</v>
      </c>
      <c r="B5" s="143"/>
      <c r="C5" s="143"/>
      <c r="D5" s="143"/>
    </row>
  </sheetData>
  <sheetProtection sheet="1" formatColumns="0" formatRows="0" selectLockedCells="1"/>
  <phoneticPr fontId="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49EEE83-3C03-43A6-A806-AD6845EDCDE8}">
          <x14:formula1>
            <xm:f>Listes!$I$3:$I$6</xm:f>
          </x14:formula1>
          <xm:sqref>D3:D5</xm:sqref>
        </x14:dataValidation>
        <x14:dataValidation type="list" allowBlank="1" showInputMessage="1" showErrorMessage="1" xr:uid="{12060C2D-6A4B-4E33-9032-20B68A57D7CB}">
          <x14:formula1>
            <xm:f>Listes!$A$2:$A$7</xm:f>
          </x14:formula1>
          <xm:sqref>C3:C5</xm:sqref>
        </x14:dataValidation>
        <x14:dataValidation type="list" allowBlank="1" showInputMessage="1" showErrorMessage="1" xr:uid="{EA4E2A2D-C86E-4B88-AA54-41600A3FB711}">
          <x14:formula1>
            <xm:f>Listes!$A$2</xm:f>
          </x14:formula1>
          <xm:sqref>C2</xm:sqref>
        </x14:dataValidation>
        <x14:dataValidation type="list" allowBlank="1" showInputMessage="1" showErrorMessage="1" xr:uid="{402D989D-F9E3-4B2F-AE1A-5D041B780473}">
          <x14:formula1>
            <xm:f>Listes!$I$3:$I$5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9431-29F5-47AC-8297-A482EE6945CE}">
  <dimension ref="A1:U100"/>
  <sheetViews>
    <sheetView zoomScale="85" zoomScaleNormal="85" workbookViewId="0">
      <pane ySplit="1" topLeftCell="A2" activePane="bottomLeft" state="frozen"/>
      <selection activeCell="A15" sqref="A15"/>
      <selection pane="bottomLeft" activeCell="A2" sqref="A2"/>
    </sheetView>
  </sheetViews>
  <sheetFormatPr baseColWidth="10" defaultColWidth="12.6640625" defaultRowHeight="17.399999999999999" customHeight="1" x14ac:dyDescent="0.25"/>
  <cols>
    <col min="1" max="1" width="18" style="27" bestFit="1" customWidth="1"/>
    <col min="2" max="2" width="6.44140625" style="24" bestFit="1" customWidth="1"/>
    <col min="3" max="3" width="9" style="27" bestFit="1" customWidth="1"/>
    <col min="4" max="4" width="5" style="27" bestFit="1" customWidth="1"/>
    <col min="5" max="5" width="61" style="27" bestFit="1" customWidth="1"/>
    <col min="6" max="6" width="17.6640625" style="33" bestFit="1" customWidth="1"/>
    <col min="7" max="7" width="18.77734375" style="24" bestFit="1" customWidth="1"/>
    <col min="8" max="8" width="14.88671875" style="77" bestFit="1" customWidth="1"/>
    <col min="9" max="9" width="14.33203125" style="77" bestFit="1" customWidth="1"/>
    <col min="10" max="10" width="12.77734375" style="24" bestFit="1" customWidth="1"/>
    <col min="11" max="12" width="13.77734375" style="29" bestFit="1" customWidth="1"/>
    <col min="13" max="13" width="12.6640625" style="27"/>
    <col min="14" max="14" width="23.88671875" style="24" hidden="1" customWidth="1"/>
    <col min="15" max="15" width="17.44140625" style="24" hidden="1" customWidth="1"/>
    <col min="16" max="16" width="6" style="24" hidden="1" customWidth="1"/>
    <col min="17" max="17" width="6.21875" style="24" hidden="1" customWidth="1"/>
    <col min="18" max="18" width="8" style="24" hidden="1" customWidth="1"/>
    <col min="19" max="19" width="7.5546875" style="24" hidden="1" customWidth="1"/>
    <col min="20" max="20" width="13.44140625" style="24" hidden="1" customWidth="1"/>
    <col min="21" max="21" width="10.21875" style="24" hidden="1" customWidth="1"/>
    <col min="22" max="16384" width="12.6640625" style="27"/>
  </cols>
  <sheetData>
    <row r="1" spans="1:21" s="26" customFormat="1" ht="26.4" x14ac:dyDescent="0.25">
      <c r="A1" s="15" t="s">
        <v>120</v>
      </c>
      <c r="B1" s="15" t="s">
        <v>33</v>
      </c>
      <c r="C1" s="15" t="s">
        <v>2</v>
      </c>
      <c r="D1" s="15" t="s">
        <v>3</v>
      </c>
      <c r="E1" s="15" t="s">
        <v>112</v>
      </c>
      <c r="F1" s="32" t="s">
        <v>113</v>
      </c>
      <c r="G1" s="15" t="s">
        <v>114</v>
      </c>
      <c r="H1" s="16" t="s">
        <v>44</v>
      </c>
      <c r="I1" s="16" t="s">
        <v>115</v>
      </c>
      <c r="J1" s="16" t="s">
        <v>116</v>
      </c>
      <c r="K1" s="28" t="s">
        <v>55</v>
      </c>
      <c r="L1" s="118" t="s">
        <v>106</v>
      </c>
      <c r="N1" s="78" t="s">
        <v>86</v>
      </c>
      <c r="O1" s="24" t="s">
        <v>85</v>
      </c>
      <c r="P1" s="24" t="s">
        <v>39</v>
      </c>
      <c r="Q1" s="24" t="s">
        <v>50</v>
      </c>
      <c r="R1" s="24" t="s">
        <v>87</v>
      </c>
      <c r="S1" s="79" t="s">
        <v>55</v>
      </c>
      <c r="T1" s="24" t="s">
        <v>106</v>
      </c>
      <c r="U1" s="24" t="s">
        <v>107</v>
      </c>
    </row>
    <row r="2" spans="1:21" ht="17.399999999999999" customHeight="1" x14ac:dyDescent="0.25">
      <c r="A2" s="88"/>
      <c r="B2" s="89"/>
      <c r="C2" s="88"/>
      <c r="D2" s="90"/>
      <c r="E2" s="90"/>
      <c r="F2" s="91"/>
      <c r="G2" s="93"/>
      <c r="H2" s="83">
        <f t="shared" ref="H2:H66" si="0">F2*G2</f>
        <v>0</v>
      </c>
      <c r="I2" s="84">
        <f t="shared" ref="I2:I33" si="1">ROUND(G2*1720/12*F2,2)</f>
        <v>0</v>
      </c>
      <c r="J2" s="36" t="e">
        <f>VLOOKUP(E2,Listes!$E$2:$F$19,2,FALSE)</f>
        <v>#N/A</v>
      </c>
      <c r="K2" s="37" t="e">
        <f>ROUND(I2*J2,2)</f>
        <v>#N/A</v>
      </c>
      <c r="L2" s="119"/>
      <c r="O2" s="24">
        <v>10</v>
      </c>
      <c r="P2" s="24" t="e">
        <f>VLOOKUP(E2,Listes!$E$2:$G$19,3,FALSE)</f>
        <v>#N/A</v>
      </c>
      <c r="Q2" s="2">
        <f>E2</f>
        <v>0</v>
      </c>
      <c r="R2" s="81">
        <f>I2</f>
        <v>0</v>
      </c>
      <c r="S2" s="82"/>
      <c r="T2" s="81" t="e">
        <f>K2</f>
        <v>#N/A</v>
      </c>
    </row>
    <row r="3" spans="1:21" ht="17.399999999999999" customHeight="1" x14ac:dyDescent="0.25">
      <c r="A3" s="88"/>
      <c r="B3" s="89"/>
      <c r="C3" s="88"/>
      <c r="D3" s="90"/>
      <c r="E3" s="90"/>
      <c r="F3" s="91"/>
      <c r="G3" s="92"/>
      <c r="H3" s="83">
        <f t="shared" si="0"/>
        <v>0</v>
      </c>
      <c r="I3" s="84">
        <f t="shared" si="1"/>
        <v>0</v>
      </c>
      <c r="J3" s="36" t="e">
        <f>VLOOKUP(E3,Listes!$E$2:$F$19,2,FALSE)</f>
        <v>#N/A</v>
      </c>
      <c r="K3" s="37" t="e">
        <f t="shared" ref="K3:K66" si="2">ROUND(I3*J3,2)</f>
        <v>#N/A</v>
      </c>
      <c r="L3" s="119"/>
      <c r="O3" s="24">
        <v>10</v>
      </c>
      <c r="P3" s="24" t="e">
        <f>VLOOKUP(E3,Listes!$E$2:$G$19,3,FALSE)</f>
        <v>#N/A</v>
      </c>
      <c r="Q3" s="2">
        <f t="shared" ref="Q3:Q66" si="3">E3</f>
        <v>0</v>
      </c>
      <c r="R3" s="81">
        <f t="shared" ref="R3:R66" si="4">I3</f>
        <v>0</v>
      </c>
      <c r="S3" s="82"/>
      <c r="T3" s="81" t="e">
        <f t="shared" ref="T3:T66" si="5">K3</f>
        <v>#N/A</v>
      </c>
    </row>
    <row r="4" spans="1:21" ht="17.399999999999999" customHeight="1" x14ac:dyDescent="0.25">
      <c r="A4" s="88"/>
      <c r="B4" s="89"/>
      <c r="C4" s="88"/>
      <c r="D4" s="90"/>
      <c r="E4" s="90"/>
      <c r="F4" s="91"/>
      <c r="G4" s="93"/>
      <c r="H4" s="83">
        <f t="shared" si="0"/>
        <v>0</v>
      </c>
      <c r="I4" s="84">
        <f t="shared" si="1"/>
        <v>0</v>
      </c>
      <c r="J4" s="36" t="e">
        <f>VLOOKUP(E4,Listes!$E$2:$F$19,2,FALSE)</f>
        <v>#N/A</v>
      </c>
      <c r="K4" s="37" t="e">
        <f t="shared" si="2"/>
        <v>#N/A</v>
      </c>
      <c r="L4" s="119"/>
      <c r="O4" s="24">
        <v>10</v>
      </c>
      <c r="P4" s="24" t="e">
        <f>VLOOKUP(E4,Listes!$E$2:$G$19,3,FALSE)</f>
        <v>#N/A</v>
      </c>
      <c r="Q4" s="2">
        <f t="shared" si="3"/>
        <v>0</v>
      </c>
      <c r="R4" s="81">
        <f t="shared" si="4"/>
        <v>0</v>
      </c>
      <c r="S4" s="82"/>
      <c r="T4" s="81" t="e">
        <f t="shared" si="5"/>
        <v>#N/A</v>
      </c>
    </row>
    <row r="5" spans="1:21" ht="17.399999999999999" customHeight="1" x14ac:dyDescent="0.25">
      <c r="A5" s="88"/>
      <c r="B5" s="89"/>
      <c r="C5" s="88"/>
      <c r="D5" s="90"/>
      <c r="E5" s="90"/>
      <c r="F5" s="91"/>
      <c r="G5" s="92"/>
      <c r="H5" s="83">
        <f t="shared" si="0"/>
        <v>0</v>
      </c>
      <c r="I5" s="84">
        <f t="shared" si="1"/>
        <v>0</v>
      </c>
      <c r="J5" s="36" t="e">
        <f>VLOOKUP(E5,Listes!$E$2:$F$19,2,FALSE)</f>
        <v>#N/A</v>
      </c>
      <c r="K5" s="37" t="e">
        <f t="shared" si="2"/>
        <v>#N/A</v>
      </c>
      <c r="L5" s="119"/>
      <c r="O5" s="24">
        <v>10</v>
      </c>
      <c r="P5" s="24" t="e">
        <f>VLOOKUP(E5,Listes!$E$2:$G$19,3,FALSE)</f>
        <v>#N/A</v>
      </c>
      <c r="Q5" s="2">
        <f t="shared" si="3"/>
        <v>0</v>
      </c>
      <c r="R5" s="81">
        <f t="shared" si="4"/>
        <v>0</v>
      </c>
      <c r="S5" s="82"/>
      <c r="T5" s="81" t="e">
        <f t="shared" si="5"/>
        <v>#N/A</v>
      </c>
    </row>
    <row r="6" spans="1:21" ht="17.399999999999999" customHeight="1" x14ac:dyDescent="0.25">
      <c r="A6" s="88"/>
      <c r="B6" s="89"/>
      <c r="C6" s="88"/>
      <c r="D6" s="90"/>
      <c r="E6" s="90"/>
      <c r="F6" s="91"/>
      <c r="G6" s="92"/>
      <c r="H6" s="83">
        <f t="shared" si="0"/>
        <v>0</v>
      </c>
      <c r="I6" s="84">
        <f t="shared" si="1"/>
        <v>0</v>
      </c>
      <c r="J6" s="36" t="e">
        <f>VLOOKUP(E6,Listes!$E$2:$F$19,2,FALSE)</f>
        <v>#N/A</v>
      </c>
      <c r="K6" s="37" t="e">
        <f t="shared" si="2"/>
        <v>#N/A</v>
      </c>
      <c r="L6" s="119"/>
      <c r="O6" s="24">
        <v>10</v>
      </c>
      <c r="P6" s="24" t="e">
        <f>VLOOKUP(E6,Listes!$E$2:$G$19,3,FALSE)</f>
        <v>#N/A</v>
      </c>
      <c r="Q6" s="2">
        <f t="shared" si="3"/>
        <v>0</v>
      </c>
      <c r="R6" s="81">
        <f t="shared" si="4"/>
        <v>0</v>
      </c>
      <c r="S6" s="82"/>
      <c r="T6" s="81" t="e">
        <f t="shared" si="5"/>
        <v>#N/A</v>
      </c>
    </row>
    <row r="7" spans="1:21" ht="17.399999999999999" customHeight="1" x14ac:dyDescent="0.25">
      <c r="A7" s="88"/>
      <c r="B7" s="89"/>
      <c r="C7" s="88"/>
      <c r="D7" s="90"/>
      <c r="E7" s="90"/>
      <c r="F7" s="91"/>
      <c r="G7" s="92"/>
      <c r="H7" s="83">
        <f t="shared" si="0"/>
        <v>0</v>
      </c>
      <c r="I7" s="84">
        <f t="shared" si="1"/>
        <v>0</v>
      </c>
      <c r="J7" s="36" t="e">
        <f>VLOOKUP(E7,Listes!$E$2:$F$19,2,FALSE)</f>
        <v>#N/A</v>
      </c>
      <c r="K7" s="37" t="e">
        <f t="shared" si="2"/>
        <v>#N/A</v>
      </c>
      <c r="L7" s="119"/>
      <c r="O7" s="24">
        <v>10</v>
      </c>
      <c r="P7" s="24" t="e">
        <f>VLOOKUP(E7,Listes!$E$2:$G$19,3,FALSE)</f>
        <v>#N/A</v>
      </c>
      <c r="Q7" s="2">
        <f t="shared" si="3"/>
        <v>0</v>
      </c>
      <c r="R7" s="81">
        <f t="shared" si="4"/>
        <v>0</v>
      </c>
      <c r="S7" s="82"/>
      <c r="T7" s="81" t="e">
        <f t="shared" si="5"/>
        <v>#N/A</v>
      </c>
    </row>
    <row r="8" spans="1:21" ht="17.399999999999999" customHeight="1" x14ac:dyDescent="0.25">
      <c r="A8" s="88"/>
      <c r="B8" s="89"/>
      <c r="C8" s="88"/>
      <c r="D8" s="90"/>
      <c r="E8" s="90"/>
      <c r="F8" s="91"/>
      <c r="G8" s="92"/>
      <c r="H8" s="83">
        <f t="shared" si="0"/>
        <v>0</v>
      </c>
      <c r="I8" s="84">
        <f t="shared" si="1"/>
        <v>0</v>
      </c>
      <c r="J8" s="36" t="e">
        <f>VLOOKUP(E8,Listes!$E$2:$F$19,2,FALSE)</f>
        <v>#N/A</v>
      </c>
      <c r="K8" s="37" t="e">
        <f t="shared" si="2"/>
        <v>#N/A</v>
      </c>
      <c r="L8" s="119"/>
      <c r="O8" s="24">
        <v>10</v>
      </c>
      <c r="P8" s="24" t="e">
        <f>VLOOKUP(E8,Listes!$E$2:$G$19,3,FALSE)</f>
        <v>#N/A</v>
      </c>
      <c r="Q8" s="2">
        <f t="shared" si="3"/>
        <v>0</v>
      </c>
      <c r="R8" s="81">
        <f t="shared" si="4"/>
        <v>0</v>
      </c>
      <c r="S8" s="82"/>
      <c r="T8" s="81" t="e">
        <f t="shared" si="5"/>
        <v>#N/A</v>
      </c>
    </row>
    <row r="9" spans="1:21" ht="17.399999999999999" customHeight="1" x14ac:dyDescent="0.25">
      <c r="A9" s="88"/>
      <c r="B9" s="89"/>
      <c r="C9" s="88"/>
      <c r="D9" s="90"/>
      <c r="E9" s="90"/>
      <c r="F9" s="91"/>
      <c r="G9" s="92"/>
      <c r="H9" s="83">
        <f t="shared" si="0"/>
        <v>0</v>
      </c>
      <c r="I9" s="84">
        <f t="shared" si="1"/>
        <v>0</v>
      </c>
      <c r="J9" s="36" t="e">
        <f>VLOOKUP(E9,Listes!$E$2:$F$19,2,FALSE)</f>
        <v>#N/A</v>
      </c>
      <c r="K9" s="37" t="e">
        <f t="shared" si="2"/>
        <v>#N/A</v>
      </c>
      <c r="L9" s="119"/>
      <c r="O9" s="24">
        <v>10</v>
      </c>
      <c r="P9" s="24" t="e">
        <f>VLOOKUP(E9,Listes!$E$2:$G$19,3,FALSE)</f>
        <v>#N/A</v>
      </c>
      <c r="Q9" s="2">
        <f t="shared" si="3"/>
        <v>0</v>
      </c>
      <c r="R9" s="81">
        <f t="shared" si="4"/>
        <v>0</v>
      </c>
      <c r="S9" s="82"/>
      <c r="T9" s="81" t="e">
        <f t="shared" si="5"/>
        <v>#N/A</v>
      </c>
    </row>
    <row r="10" spans="1:21" ht="17.399999999999999" customHeight="1" x14ac:dyDescent="0.25">
      <c r="A10" s="88"/>
      <c r="B10" s="89"/>
      <c r="C10" s="88"/>
      <c r="D10" s="90"/>
      <c r="E10" s="90"/>
      <c r="F10" s="91"/>
      <c r="G10" s="93"/>
      <c r="H10" s="83">
        <f t="shared" si="0"/>
        <v>0</v>
      </c>
      <c r="I10" s="84">
        <f t="shared" si="1"/>
        <v>0</v>
      </c>
      <c r="J10" s="36" t="e">
        <f>VLOOKUP(E10,Listes!$E$2:$F$19,2,FALSE)</f>
        <v>#N/A</v>
      </c>
      <c r="K10" s="37" t="e">
        <f t="shared" si="2"/>
        <v>#N/A</v>
      </c>
      <c r="L10" s="119"/>
      <c r="O10" s="24">
        <v>10</v>
      </c>
      <c r="P10" s="24" t="e">
        <f>VLOOKUP(E10,Listes!$E$2:$G$19,3,FALSE)</f>
        <v>#N/A</v>
      </c>
      <c r="Q10" s="2">
        <f t="shared" si="3"/>
        <v>0</v>
      </c>
      <c r="R10" s="81">
        <f t="shared" si="4"/>
        <v>0</v>
      </c>
      <c r="S10" s="82"/>
      <c r="T10" s="81" t="e">
        <f t="shared" si="5"/>
        <v>#N/A</v>
      </c>
    </row>
    <row r="11" spans="1:21" ht="17.399999999999999" customHeight="1" x14ac:dyDescent="0.25">
      <c r="A11" s="88"/>
      <c r="B11" s="89"/>
      <c r="C11" s="88"/>
      <c r="D11" s="90"/>
      <c r="E11" s="90"/>
      <c r="F11" s="91"/>
      <c r="G11" s="92"/>
      <c r="H11" s="83">
        <f t="shared" si="0"/>
        <v>0</v>
      </c>
      <c r="I11" s="84">
        <f t="shared" si="1"/>
        <v>0</v>
      </c>
      <c r="J11" s="36" t="e">
        <f>VLOOKUP(E11,Listes!$E$2:$F$19,2,FALSE)</f>
        <v>#N/A</v>
      </c>
      <c r="K11" s="37" t="e">
        <f t="shared" si="2"/>
        <v>#N/A</v>
      </c>
      <c r="L11" s="119"/>
      <c r="O11" s="24">
        <v>10</v>
      </c>
      <c r="P11" s="24" t="e">
        <f>VLOOKUP(E11,Listes!$E$2:$G$19,3,FALSE)</f>
        <v>#N/A</v>
      </c>
      <c r="Q11" s="2">
        <f t="shared" si="3"/>
        <v>0</v>
      </c>
      <c r="R11" s="81">
        <f t="shared" si="4"/>
        <v>0</v>
      </c>
      <c r="S11" s="82"/>
      <c r="T11" s="81" t="e">
        <f t="shared" si="5"/>
        <v>#N/A</v>
      </c>
    </row>
    <row r="12" spans="1:21" ht="17.399999999999999" customHeight="1" x14ac:dyDescent="0.25">
      <c r="A12" s="88"/>
      <c r="B12" s="89"/>
      <c r="C12" s="88"/>
      <c r="D12" s="90"/>
      <c r="E12" s="90"/>
      <c r="F12" s="91"/>
      <c r="G12" s="92"/>
      <c r="H12" s="83">
        <f t="shared" si="0"/>
        <v>0</v>
      </c>
      <c r="I12" s="84">
        <f t="shared" si="1"/>
        <v>0</v>
      </c>
      <c r="J12" s="36" t="e">
        <f>VLOOKUP(E12,Listes!$E$2:$F$19,2,FALSE)</f>
        <v>#N/A</v>
      </c>
      <c r="K12" s="37" t="e">
        <f t="shared" si="2"/>
        <v>#N/A</v>
      </c>
      <c r="L12" s="119"/>
      <c r="O12" s="24">
        <v>10</v>
      </c>
      <c r="P12" s="24" t="e">
        <f>VLOOKUP(E12,Listes!$E$2:$G$19,3,FALSE)</f>
        <v>#N/A</v>
      </c>
      <c r="Q12" s="2">
        <f t="shared" si="3"/>
        <v>0</v>
      </c>
      <c r="R12" s="81">
        <f t="shared" si="4"/>
        <v>0</v>
      </c>
      <c r="S12" s="82"/>
      <c r="T12" s="81" t="e">
        <f t="shared" si="5"/>
        <v>#N/A</v>
      </c>
    </row>
    <row r="13" spans="1:21" ht="17.399999999999999" customHeight="1" x14ac:dyDescent="0.25">
      <c r="A13" s="88"/>
      <c r="B13" s="89"/>
      <c r="C13" s="88"/>
      <c r="D13" s="90"/>
      <c r="E13" s="90"/>
      <c r="F13" s="91"/>
      <c r="G13" s="92"/>
      <c r="H13" s="83">
        <f t="shared" si="0"/>
        <v>0</v>
      </c>
      <c r="I13" s="84">
        <f t="shared" si="1"/>
        <v>0</v>
      </c>
      <c r="J13" s="36" t="e">
        <f>VLOOKUP(E13,Listes!$E$2:$F$19,2,FALSE)</f>
        <v>#N/A</v>
      </c>
      <c r="K13" s="37" t="e">
        <f t="shared" si="2"/>
        <v>#N/A</v>
      </c>
      <c r="L13" s="119"/>
      <c r="O13" s="24">
        <v>10</v>
      </c>
      <c r="P13" s="24" t="e">
        <f>VLOOKUP(E13,Listes!$E$2:$G$19,3,FALSE)</f>
        <v>#N/A</v>
      </c>
      <c r="Q13" s="2">
        <f t="shared" si="3"/>
        <v>0</v>
      </c>
      <c r="R13" s="81">
        <f t="shared" si="4"/>
        <v>0</v>
      </c>
      <c r="S13" s="82"/>
      <c r="T13" s="81" t="e">
        <f t="shared" si="5"/>
        <v>#N/A</v>
      </c>
    </row>
    <row r="14" spans="1:21" ht="17.399999999999999" customHeight="1" x14ac:dyDescent="0.25">
      <c r="A14" s="88"/>
      <c r="B14" s="89"/>
      <c r="C14" s="88"/>
      <c r="D14" s="90"/>
      <c r="E14" s="90"/>
      <c r="F14" s="91"/>
      <c r="G14" s="92"/>
      <c r="H14" s="83">
        <f t="shared" si="0"/>
        <v>0</v>
      </c>
      <c r="I14" s="84">
        <f t="shared" si="1"/>
        <v>0</v>
      </c>
      <c r="J14" s="36" t="e">
        <f>VLOOKUP(E14,Listes!$E$2:$F$19,2,FALSE)</f>
        <v>#N/A</v>
      </c>
      <c r="K14" s="37" t="e">
        <f t="shared" si="2"/>
        <v>#N/A</v>
      </c>
      <c r="L14" s="119"/>
      <c r="O14" s="24">
        <v>10</v>
      </c>
      <c r="P14" s="24" t="e">
        <f>VLOOKUP(E14,Listes!$E$2:$G$19,3,FALSE)</f>
        <v>#N/A</v>
      </c>
      <c r="Q14" s="2">
        <f t="shared" si="3"/>
        <v>0</v>
      </c>
      <c r="R14" s="81">
        <f t="shared" si="4"/>
        <v>0</v>
      </c>
      <c r="S14" s="82"/>
      <c r="T14" s="81" t="e">
        <f t="shared" si="5"/>
        <v>#N/A</v>
      </c>
    </row>
    <row r="15" spans="1:21" ht="17.399999999999999" customHeight="1" x14ac:dyDescent="0.25">
      <c r="A15" s="88"/>
      <c r="B15" s="89"/>
      <c r="C15" s="88"/>
      <c r="D15" s="90"/>
      <c r="E15" s="90"/>
      <c r="F15" s="91"/>
      <c r="G15" s="93"/>
      <c r="H15" s="83">
        <f t="shared" si="0"/>
        <v>0</v>
      </c>
      <c r="I15" s="84">
        <f t="shared" si="1"/>
        <v>0</v>
      </c>
      <c r="J15" s="36" t="e">
        <f>VLOOKUP(E15,Listes!$E$2:$F$19,2,FALSE)</f>
        <v>#N/A</v>
      </c>
      <c r="K15" s="37" t="e">
        <f t="shared" si="2"/>
        <v>#N/A</v>
      </c>
      <c r="L15" s="119"/>
      <c r="O15" s="24">
        <v>10</v>
      </c>
      <c r="P15" s="24" t="e">
        <f>VLOOKUP(E15,Listes!$E$2:$G$19,3,FALSE)</f>
        <v>#N/A</v>
      </c>
      <c r="Q15" s="2">
        <f t="shared" si="3"/>
        <v>0</v>
      </c>
      <c r="R15" s="81">
        <f t="shared" si="4"/>
        <v>0</v>
      </c>
      <c r="S15" s="82"/>
      <c r="T15" s="81" t="e">
        <f t="shared" si="5"/>
        <v>#N/A</v>
      </c>
    </row>
    <row r="16" spans="1:21" ht="17.399999999999999" customHeight="1" x14ac:dyDescent="0.25">
      <c r="A16" s="88"/>
      <c r="B16" s="89"/>
      <c r="C16" s="88"/>
      <c r="D16" s="90"/>
      <c r="E16" s="90"/>
      <c r="F16" s="91"/>
      <c r="G16" s="92"/>
      <c r="H16" s="83">
        <f t="shared" si="0"/>
        <v>0</v>
      </c>
      <c r="I16" s="84">
        <f t="shared" si="1"/>
        <v>0</v>
      </c>
      <c r="J16" s="36" t="e">
        <f>VLOOKUP(E16,Listes!$E$2:$F$19,2,FALSE)</f>
        <v>#N/A</v>
      </c>
      <c r="K16" s="37" t="e">
        <f t="shared" si="2"/>
        <v>#N/A</v>
      </c>
      <c r="L16" s="119"/>
      <c r="O16" s="24">
        <v>10</v>
      </c>
      <c r="P16" s="24" t="e">
        <f>VLOOKUP(E16,Listes!$E$2:$G$19,3,FALSE)</f>
        <v>#N/A</v>
      </c>
      <c r="Q16" s="2">
        <f t="shared" si="3"/>
        <v>0</v>
      </c>
      <c r="R16" s="81">
        <f t="shared" si="4"/>
        <v>0</v>
      </c>
      <c r="S16" s="82"/>
      <c r="T16" s="81" t="e">
        <f t="shared" si="5"/>
        <v>#N/A</v>
      </c>
    </row>
    <row r="17" spans="1:20" ht="17.399999999999999" customHeight="1" x14ac:dyDescent="0.25">
      <c r="A17" s="88"/>
      <c r="B17" s="89"/>
      <c r="C17" s="88"/>
      <c r="D17" s="90"/>
      <c r="E17" s="90"/>
      <c r="F17" s="91"/>
      <c r="G17" s="93"/>
      <c r="H17" s="83">
        <f t="shared" si="0"/>
        <v>0</v>
      </c>
      <c r="I17" s="84">
        <f t="shared" si="1"/>
        <v>0</v>
      </c>
      <c r="J17" s="36" t="e">
        <f>VLOOKUP(E17,Listes!$E$2:$F$19,2,FALSE)</f>
        <v>#N/A</v>
      </c>
      <c r="K17" s="37" t="e">
        <f t="shared" si="2"/>
        <v>#N/A</v>
      </c>
      <c r="L17" s="119"/>
      <c r="O17" s="24">
        <v>10</v>
      </c>
      <c r="P17" s="24" t="e">
        <f>VLOOKUP(E17,Listes!$E$2:$G$19,3,FALSE)</f>
        <v>#N/A</v>
      </c>
      <c r="Q17" s="2">
        <f t="shared" si="3"/>
        <v>0</v>
      </c>
      <c r="R17" s="81">
        <f t="shared" si="4"/>
        <v>0</v>
      </c>
      <c r="S17" s="82"/>
      <c r="T17" s="81" t="e">
        <f t="shared" si="5"/>
        <v>#N/A</v>
      </c>
    </row>
    <row r="18" spans="1:20" ht="17.399999999999999" customHeight="1" x14ac:dyDescent="0.25">
      <c r="A18" s="88"/>
      <c r="B18" s="89"/>
      <c r="C18" s="88"/>
      <c r="D18" s="90"/>
      <c r="E18" s="90"/>
      <c r="F18" s="91"/>
      <c r="G18" s="92"/>
      <c r="H18" s="83">
        <f t="shared" si="0"/>
        <v>0</v>
      </c>
      <c r="I18" s="84">
        <f t="shared" si="1"/>
        <v>0</v>
      </c>
      <c r="J18" s="36" t="e">
        <f>VLOOKUP(E18,Listes!$E$2:$F$19,2,FALSE)</f>
        <v>#N/A</v>
      </c>
      <c r="K18" s="37" t="e">
        <f t="shared" si="2"/>
        <v>#N/A</v>
      </c>
      <c r="L18" s="119"/>
      <c r="O18" s="24">
        <v>10</v>
      </c>
      <c r="P18" s="24" t="e">
        <f>VLOOKUP(E18,Listes!$E$2:$G$19,3,FALSE)</f>
        <v>#N/A</v>
      </c>
      <c r="Q18" s="2">
        <f t="shared" si="3"/>
        <v>0</v>
      </c>
      <c r="R18" s="81">
        <f t="shared" si="4"/>
        <v>0</v>
      </c>
      <c r="S18" s="82"/>
      <c r="T18" s="81" t="e">
        <f t="shared" si="5"/>
        <v>#N/A</v>
      </c>
    </row>
    <row r="19" spans="1:20" ht="17.399999999999999" customHeight="1" x14ac:dyDescent="0.25">
      <c r="A19" s="88"/>
      <c r="B19" s="89"/>
      <c r="C19" s="88"/>
      <c r="D19" s="90"/>
      <c r="E19" s="90"/>
      <c r="F19" s="91"/>
      <c r="G19" s="92"/>
      <c r="H19" s="83">
        <f t="shared" si="0"/>
        <v>0</v>
      </c>
      <c r="I19" s="84">
        <f t="shared" si="1"/>
        <v>0</v>
      </c>
      <c r="J19" s="36" t="e">
        <f>VLOOKUP(E19,Listes!$E$2:$F$19,2,FALSE)</f>
        <v>#N/A</v>
      </c>
      <c r="K19" s="37" t="e">
        <f t="shared" si="2"/>
        <v>#N/A</v>
      </c>
      <c r="L19" s="119"/>
      <c r="O19" s="24">
        <v>10</v>
      </c>
      <c r="P19" s="24" t="e">
        <f>VLOOKUP(E19,Listes!$E$2:$G$19,3,FALSE)</f>
        <v>#N/A</v>
      </c>
      <c r="Q19" s="2">
        <f t="shared" si="3"/>
        <v>0</v>
      </c>
      <c r="R19" s="81">
        <f t="shared" si="4"/>
        <v>0</v>
      </c>
      <c r="S19" s="82"/>
      <c r="T19" s="81" t="e">
        <f t="shared" si="5"/>
        <v>#N/A</v>
      </c>
    </row>
    <row r="20" spans="1:20" ht="17.399999999999999" customHeight="1" x14ac:dyDescent="0.25">
      <c r="A20" s="88"/>
      <c r="B20" s="89"/>
      <c r="C20" s="88"/>
      <c r="D20" s="90"/>
      <c r="E20" s="90"/>
      <c r="F20" s="91"/>
      <c r="G20" s="92"/>
      <c r="H20" s="83">
        <f t="shared" si="0"/>
        <v>0</v>
      </c>
      <c r="I20" s="84">
        <f t="shared" si="1"/>
        <v>0</v>
      </c>
      <c r="J20" s="36" t="e">
        <f>VLOOKUP(E20,Listes!$E$2:$F$19,2,FALSE)</f>
        <v>#N/A</v>
      </c>
      <c r="K20" s="37" t="e">
        <f t="shared" si="2"/>
        <v>#N/A</v>
      </c>
      <c r="L20" s="119"/>
      <c r="O20" s="24">
        <v>10</v>
      </c>
      <c r="P20" s="24" t="e">
        <f>VLOOKUP(E20,Listes!$E$2:$G$19,3,FALSE)</f>
        <v>#N/A</v>
      </c>
      <c r="Q20" s="2">
        <f t="shared" si="3"/>
        <v>0</v>
      </c>
      <c r="R20" s="81">
        <f t="shared" si="4"/>
        <v>0</v>
      </c>
      <c r="S20" s="82"/>
      <c r="T20" s="81" t="e">
        <f t="shared" si="5"/>
        <v>#N/A</v>
      </c>
    </row>
    <row r="21" spans="1:20" ht="17.399999999999999" customHeight="1" x14ac:dyDescent="0.25">
      <c r="A21" s="88"/>
      <c r="B21" s="89"/>
      <c r="C21" s="88"/>
      <c r="D21" s="90"/>
      <c r="E21" s="90"/>
      <c r="F21" s="91"/>
      <c r="G21" s="92"/>
      <c r="H21" s="83">
        <f t="shared" si="0"/>
        <v>0</v>
      </c>
      <c r="I21" s="84">
        <f t="shared" si="1"/>
        <v>0</v>
      </c>
      <c r="J21" s="36" t="e">
        <f>VLOOKUP(E21,Listes!$E$2:$F$19,2,FALSE)</f>
        <v>#N/A</v>
      </c>
      <c r="K21" s="37" t="e">
        <f t="shared" si="2"/>
        <v>#N/A</v>
      </c>
      <c r="L21" s="119"/>
      <c r="O21" s="24">
        <v>10</v>
      </c>
      <c r="P21" s="24" t="e">
        <f>VLOOKUP(E21,Listes!$E$2:$G$19,3,FALSE)</f>
        <v>#N/A</v>
      </c>
      <c r="Q21" s="2">
        <f t="shared" si="3"/>
        <v>0</v>
      </c>
      <c r="R21" s="81">
        <f t="shared" si="4"/>
        <v>0</v>
      </c>
      <c r="S21" s="82"/>
      <c r="T21" s="81" t="e">
        <f t="shared" si="5"/>
        <v>#N/A</v>
      </c>
    </row>
    <row r="22" spans="1:20" ht="17.399999999999999" customHeight="1" x14ac:dyDescent="0.25">
      <c r="A22" s="88"/>
      <c r="B22" s="89"/>
      <c r="C22" s="88"/>
      <c r="D22" s="90"/>
      <c r="E22" s="90"/>
      <c r="F22" s="91"/>
      <c r="G22" s="92"/>
      <c r="H22" s="83">
        <f t="shared" si="0"/>
        <v>0</v>
      </c>
      <c r="I22" s="84">
        <f t="shared" si="1"/>
        <v>0</v>
      </c>
      <c r="J22" s="36" t="e">
        <f>VLOOKUP(E22,Listes!$E$2:$F$19,2,FALSE)</f>
        <v>#N/A</v>
      </c>
      <c r="K22" s="37" t="e">
        <f t="shared" si="2"/>
        <v>#N/A</v>
      </c>
      <c r="L22" s="119"/>
      <c r="O22" s="24">
        <v>10</v>
      </c>
      <c r="P22" s="24" t="e">
        <f>VLOOKUP(E22,Listes!$E$2:$G$19,3,FALSE)</f>
        <v>#N/A</v>
      </c>
      <c r="Q22" s="2">
        <f t="shared" si="3"/>
        <v>0</v>
      </c>
      <c r="R22" s="81">
        <f t="shared" si="4"/>
        <v>0</v>
      </c>
      <c r="S22" s="82"/>
      <c r="T22" s="81" t="e">
        <f t="shared" si="5"/>
        <v>#N/A</v>
      </c>
    </row>
    <row r="23" spans="1:20" ht="17.399999999999999" customHeight="1" x14ac:dyDescent="0.25">
      <c r="A23" s="88"/>
      <c r="B23" s="89"/>
      <c r="C23" s="88"/>
      <c r="D23" s="90"/>
      <c r="E23" s="90"/>
      <c r="F23" s="91"/>
      <c r="G23" s="93"/>
      <c r="H23" s="83">
        <f t="shared" si="0"/>
        <v>0</v>
      </c>
      <c r="I23" s="84">
        <f t="shared" si="1"/>
        <v>0</v>
      </c>
      <c r="J23" s="36" t="e">
        <f>VLOOKUP(E23,Listes!$E$2:$F$19,2,FALSE)</f>
        <v>#N/A</v>
      </c>
      <c r="K23" s="37" t="e">
        <f t="shared" si="2"/>
        <v>#N/A</v>
      </c>
      <c r="L23" s="119"/>
      <c r="O23" s="24">
        <v>10</v>
      </c>
      <c r="P23" s="24" t="e">
        <f>VLOOKUP(E23,Listes!$E$2:$G$19,3,FALSE)</f>
        <v>#N/A</v>
      </c>
      <c r="Q23" s="2">
        <f t="shared" si="3"/>
        <v>0</v>
      </c>
      <c r="R23" s="81">
        <f t="shared" si="4"/>
        <v>0</v>
      </c>
      <c r="S23" s="82"/>
      <c r="T23" s="81" t="e">
        <f t="shared" si="5"/>
        <v>#N/A</v>
      </c>
    </row>
    <row r="24" spans="1:20" ht="17.399999999999999" customHeight="1" x14ac:dyDescent="0.25">
      <c r="A24" s="88"/>
      <c r="B24" s="89"/>
      <c r="C24" s="88"/>
      <c r="D24" s="90"/>
      <c r="E24" s="90"/>
      <c r="F24" s="91"/>
      <c r="G24" s="92"/>
      <c r="H24" s="83">
        <f t="shared" si="0"/>
        <v>0</v>
      </c>
      <c r="I24" s="84">
        <f t="shared" si="1"/>
        <v>0</v>
      </c>
      <c r="J24" s="36" t="e">
        <f>VLOOKUP(E24,Listes!$E$2:$F$19,2,FALSE)</f>
        <v>#N/A</v>
      </c>
      <c r="K24" s="37" t="e">
        <f t="shared" si="2"/>
        <v>#N/A</v>
      </c>
      <c r="L24" s="119"/>
      <c r="O24" s="24">
        <v>10</v>
      </c>
      <c r="P24" s="24" t="e">
        <f>VLOOKUP(E24,Listes!$E$2:$G$19,3,FALSE)</f>
        <v>#N/A</v>
      </c>
      <c r="Q24" s="2">
        <f t="shared" si="3"/>
        <v>0</v>
      </c>
      <c r="R24" s="81">
        <f t="shared" si="4"/>
        <v>0</v>
      </c>
      <c r="S24" s="82"/>
      <c r="T24" s="81" t="e">
        <f t="shared" si="5"/>
        <v>#N/A</v>
      </c>
    </row>
    <row r="25" spans="1:20" ht="17.399999999999999" customHeight="1" x14ac:dyDescent="0.25">
      <c r="A25" s="88"/>
      <c r="B25" s="89"/>
      <c r="C25" s="88"/>
      <c r="D25" s="90"/>
      <c r="E25" s="90"/>
      <c r="F25" s="91"/>
      <c r="G25" s="92"/>
      <c r="H25" s="83">
        <f t="shared" si="0"/>
        <v>0</v>
      </c>
      <c r="I25" s="84">
        <f t="shared" si="1"/>
        <v>0</v>
      </c>
      <c r="J25" s="36" t="e">
        <f>VLOOKUP(E25,Listes!$E$2:$F$19,2,FALSE)</f>
        <v>#N/A</v>
      </c>
      <c r="K25" s="37" t="e">
        <f t="shared" si="2"/>
        <v>#N/A</v>
      </c>
      <c r="L25" s="119"/>
      <c r="O25" s="24">
        <v>10</v>
      </c>
      <c r="P25" s="24" t="e">
        <f>VLOOKUP(E25,Listes!$E$2:$G$19,3,FALSE)</f>
        <v>#N/A</v>
      </c>
      <c r="Q25" s="2">
        <f t="shared" si="3"/>
        <v>0</v>
      </c>
      <c r="R25" s="81">
        <f t="shared" si="4"/>
        <v>0</v>
      </c>
      <c r="S25" s="82"/>
      <c r="T25" s="81" t="e">
        <f t="shared" si="5"/>
        <v>#N/A</v>
      </c>
    </row>
    <row r="26" spans="1:20" ht="17.399999999999999" customHeight="1" x14ac:dyDescent="0.25">
      <c r="A26" s="88"/>
      <c r="B26" s="89"/>
      <c r="C26" s="88"/>
      <c r="D26" s="90"/>
      <c r="E26" s="90"/>
      <c r="F26" s="91"/>
      <c r="G26" s="92"/>
      <c r="H26" s="83">
        <f t="shared" si="0"/>
        <v>0</v>
      </c>
      <c r="I26" s="84">
        <f t="shared" si="1"/>
        <v>0</v>
      </c>
      <c r="J26" s="36" t="e">
        <f>VLOOKUP(E26,Listes!$E$2:$F$19,2,FALSE)</f>
        <v>#N/A</v>
      </c>
      <c r="K26" s="37" t="e">
        <f t="shared" si="2"/>
        <v>#N/A</v>
      </c>
      <c r="L26" s="119"/>
      <c r="O26" s="24">
        <v>10</v>
      </c>
      <c r="P26" s="24" t="e">
        <f>VLOOKUP(E26,Listes!$E$2:$G$19,3,FALSE)</f>
        <v>#N/A</v>
      </c>
      <c r="Q26" s="2">
        <f t="shared" si="3"/>
        <v>0</v>
      </c>
      <c r="R26" s="81">
        <f t="shared" si="4"/>
        <v>0</v>
      </c>
      <c r="S26" s="82"/>
      <c r="T26" s="81" t="e">
        <f t="shared" si="5"/>
        <v>#N/A</v>
      </c>
    </row>
    <row r="27" spans="1:20" ht="17.399999999999999" customHeight="1" x14ac:dyDescent="0.25">
      <c r="A27" s="88"/>
      <c r="B27" s="89"/>
      <c r="C27" s="88"/>
      <c r="D27" s="90"/>
      <c r="E27" s="90"/>
      <c r="F27" s="91"/>
      <c r="G27" s="92"/>
      <c r="H27" s="83">
        <f t="shared" si="0"/>
        <v>0</v>
      </c>
      <c r="I27" s="84">
        <f t="shared" si="1"/>
        <v>0</v>
      </c>
      <c r="J27" s="36" t="e">
        <f>VLOOKUP(E27,Listes!$E$2:$F$19,2,FALSE)</f>
        <v>#N/A</v>
      </c>
      <c r="K27" s="37" t="e">
        <f t="shared" si="2"/>
        <v>#N/A</v>
      </c>
      <c r="L27" s="119"/>
      <c r="O27" s="24">
        <v>10</v>
      </c>
      <c r="P27" s="24" t="e">
        <f>VLOOKUP(E27,Listes!$E$2:$G$19,3,FALSE)</f>
        <v>#N/A</v>
      </c>
      <c r="Q27" s="2">
        <f t="shared" si="3"/>
        <v>0</v>
      </c>
      <c r="R27" s="81">
        <f t="shared" si="4"/>
        <v>0</v>
      </c>
      <c r="S27" s="82"/>
      <c r="T27" s="81" t="e">
        <f t="shared" si="5"/>
        <v>#N/A</v>
      </c>
    </row>
    <row r="28" spans="1:20" ht="17.399999999999999" customHeight="1" x14ac:dyDescent="0.25">
      <c r="A28" s="88"/>
      <c r="B28" s="89"/>
      <c r="C28" s="88"/>
      <c r="D28" s="90"/>
      <c r="E28" s="90"/>
      <c r="F28" s="91"/>
      <c r="G28" s="92"/>
      <c r="H28" s="83">
        <f t="shared" si="0"/>
        <v>0</v>
      </c>
      <c r="I28" s="84">
        <f t="shared" si="1"/>
        <v>0</v>
      </c>
      <c r="J28" s="36" t="e">
        <f>VLOOKUP(E28,Listes!$E$2:$F$19,2,FALSE)</f>
        <v>#N/A</v>
      </c>
      <c r="K28" s="37" t="e">
        <f t="shared" si="2"/>
        <v>#N/A</v>
      </c>
      <c r="L28" s="119"/>
      <c r="O28" s="24">
        <v>10</v>
      </c>
      <c r="P28" s="24" t="e">
        <f>VLOOKUP(E28,Listes!$E$2:$G$19,3,FALSE)</f>
        <v>#N/A</v>
      </c>
      <c r="Q28" s="2">
        <f t="shared" si="3"/>
        <v>0</v>
      </c>
      <c r="R28" s="81">
        <f t="shared" si="4"/>
        <v>0</v>
      </c>
      <c r="S28" s="82"/>
      <c r="T28" s="81" t="e">
        <f t="shared" si="5"/>
        <v>#N/A</v>
      </c>
    </row>
    <row r="29" spans="1:20" ht="17.399999999999999" customHeight="1" x14ac:dyDescent="0.25">
      <c r="A29" s="88"/>
      <c r="B29" s="89"/>
      <c r="C29" s="88"/>
      <c r="D29" s="90"/>
      <c r="E29" s="90"/>
      <c r="F29" s="91"/>
      <c r="G29" s="92"/>
      <c r="H29" s="83">
        <f t="shared" si="0"/>
        <v>0</v>
      </c>
      <c r="I29" s="84">
        <f t="shared" si="1"/>
        <v>0</v>
      </c>
      <c r="J29" s="36" t="e">
        <f>VLOOKUP(E29,Listes!$E$2:$F$19,2,FALSE)</f>
        <v>#N/A</v>
      </c>
      <c r="K29" s="37" t="e">
        <f t="shared" si="2"/>
        <v>#N/A</v>
      </c>
      <c r="L29" s="119"/>
      <c r="O29" s="24">
        <v>10</v>
      </c>
      <c r="P29" s="24" t="e">
        <f>VLOOKUP(E29,Listes!$E$2:$G$19,3,FALSE)</f>
        <v>#N/A</v>
      </c>
      <c r="Q29" s="2">
        <f t="shared" si="3"/>
        <v>0</v>
      </c>
      <c r="R29" s="81">
        <f t="shared" si="4"/>
        <v>0</v>
      </c>
      <c r="S29" s="82"/>
      <c r="T29" s="81" t="e">
        <f t="shared" si="5"/>
        <v>#N/A</v>
      </c>
    </row>
    <row r="30" spans="1:20" ht="17.399999999999999" customHeight="1" x14ac:dyDescent="0.25">
      <c r="A30" s="88"/>
      <c r="B30" s="89"/>
      <c r="C30" s="88"/>
      <c r="D30" s="90"/>
      <c r="E30" s="90"/>
      <c r="F30" s="91"/>
      <c r="G30" s="92"/>
      <c r="H30" s="83">
        <f t="shared" si="0"/>
        <v>0</v>
      </c>
      <c r="I30" s="84">
        <f t="shared" si="1"/>
        <v>0</v>
      </c>
      <c r="J30" s="36" t="e">
        <f>VLOOKUP(E30,Listes!$E$2:$F$19,2,FALSE)</f>
        <v>#N/A</v>
      </c>
      <c r="K30" s="37" t="e">
        <f t="shared" si="2"/>
        <v>#N/A</v>
      </c>
      <c r="L30" s="119"/>
      <c r="O30" s="24">
        <v>10</v>
      </c>
      <c r="P30" s="24" t="e">
        <f>VLOOKUP(E30,Listes!$E$2:$G$19,3,FALSE)</f>
        <v>#N/A</v>
      </c>
      <c r="Q30" s="2">
        <f t="shared" si="3"/>
        <v>0</v>
      </c>
      <c r="R30" s="81">
        <f t="shared" si="4"/>
        <v>0</v>
      </c>
      <c r="S30" s="82"/>
      <c r="T30" s="81" t="e">
        <f t="shared" si="5"/>
        <v>#N/A</v>
      </c>
    </row>
    <row r="31" spans="1:20" ht="17.399999999999999" customHeight="1" x14ac:dyDescent="0.25">
      <c r="A31" s="88"/>
      <c r="B31" s="89"/>
      <c r="C31" s="88"/>
      <c r="D31" s="90"/>
      <c r="E31" s="90"/>
      <c r="F31" s="91"/>
      <c r="G31" s="92"/>
      <c r="H31" s="83">
        <f t="shared" si="0"/>
        <v>0</v>
      </c>
      <c r="I31" s="84">
        <f t="shared" si="1"/>
        <v>0</v>
      </c>
      <c r="J31" s="36" t="e">
        <f>VLOOKUP(E31,Listes!$E$2:$F$19,2,FALSE)</f>
        <v>#N/A</v>
      </c>
      <c r="K31" s="37" t="e">
        <f t="shared" si="2"/>
        <v>#N/A</v>
      </c>
      <c r="L31" s="119"/>
      <c r="O31" s="24">
        <v>10</v>
      </c>
      <c r="P31" s="24" t="e">
        <f>VLOOKUP(E31,Listes!$E$2:$G$19,3,FALSE)</f>
        <v>#N/A</v>
      </c>
      <c r="Q31" s="2">
        <f t="shared" si="3"/>
        <v>0</v>
      </c>
      <c r="R31" s="81">
        <f t="shared" si="4"/>
        <v>0</v>
      </c>
      <c r="S31" s="82"/>
      <c r="T31" s="81" t="e">
        <f t="shared" si="5"/>
        <v>#N/A</v>
      </c>
    </row>
    <row r="32" spans="1:20" ht="17.399999999999999" customHeight="1" x14ac:dyDescent="0.25">
      <c r="A32" s="88"/>
      <c r="B32" s="89"/>
      <c r="C32" s="88"/>
      <c r="D32" s="90"/>
      <c r="E32" s="90"/>
      <c r="F32" s="91"/>
      <c r="G32" s="92"/>
      <c r="H32" s="83">
        <f t="shared" si="0"/>
        <v>0</v>
      </c>
      <c r="I32" s="84">
        <f t="shared" si="1"/>
        <v>0</v>
      </c>
      <c r="J32" s="36" t="e">
        <f>VLOOKUP(E32,Listes!$E$2:$F$19,2,FALSE)</f>
        <v>#N/A</v>
      </c>
      <c r="K32" s="37" t="e">
        <f t="shared" si="2"/>
        <v>#N/A</v>
      </c>
      <c r="L32" s="119"/>
      <c r="O32" s="24">
        <v>10</v>
      </c>
      <c r="P32" s="24" t="e">
        <f>VLOOKUP(E32,Listes!$E$2:$G$19,3,FALSE)</f>
        <v>#N/A</v>
      </c>
      <c r="Q32" s="2">
        <f t="shared" si="3"/>
        <v>0</v>
      </c>
      <c r="R32" s="81">
        <f t="shared" si="4"/>
        <v>0</v>
      </c>
      <c r="S32" s="82"/>
      <c r="T32" s="81" t="e">
        <f t="shared" si="5"/>
        <v>#N/A</v>
      </c>
    </row>
    <row r="33" spans="1:20" ht="17.399999999999999" customHeight="1" x14ac:dyDescent="0.25">
      <c r="A33" s="88"/>
      <c r="B33" s="89"/>
      <c r="C33" s="88"/>
      <c r="D33" s="90"/>
      <c r="E33" s="90"/>
      <c r="F33" s="91"/>
      <c r="G33" s="92"/>
      <c r="H33" s="83">
        <f t="shared" si="0"/>
        <v>0</v>
      </c>
      <c r="I33" s="84">
        <f t="shared" si="1"/>
        <v>0</v>
      </c>
      <c r="J33" s="36" t="e">
        <f>VLOOKUP(E33,Listes!$E$2:$F$19,2,FALSE)</f>
        <v>#N/A</v>
      </c>
      <c r="K33" s="37" t="e">
        <f t="shared" si="2"/>
        <v>#N/A</v>
      </c>
      <c r="L33" s="119"/>
      <c r="O33" s="24">
        <v>10</v>
      </c>
      <c r="P33" s="24" t="e">
        <f>VLOOKUP(E33,Listes!$E$2:$G$19,3,FALSE)</f>
        <v>#N/A</v>
      </c>
      <c r="Q33" s="2">
        <f t="shared" si="3"/>
        <v>0</v>
      </c>
      <c r="R33" s="81">
        <f t="shared" si="4"/>
        <v>0</v>
      </c>
      <c r="S33" s="82"/>
      <c r="T33" s="81" t="e">
        <f t="shared" si="5"/>
        <v>#N/A</v>
      </c>
    </row>
    <row r="34" spans="1:20" ht="17.399999999999999" customHeight="1" x14ac:dyDescent="0.25">
      <c r="A34" s="88"/>
      <c r="B34" s="89"/>
      <c r="C34" s="88"/>
      <c r="D34" s="90"/>
      <c r="E34" s="90"/>
      <c r="F34" s="91"/>
      <c r="G34" s="92"/>
      <c r="H34" s="83">
        <f t="shared" si="0"/>
        <v>0</v>
      </c>
      <c r="I34" s="84">
        <f t="shared" ref="I34:I65" si="6">ROUND(G34*1720/12*F34,2)</f>
        <v>0</v>
      </c>
      <c r="J34" s="36" t="e">
        <f>VLOOKUP(E34,Listes!$E$2:$F$19,2,FALSE)</f>
        <v>#N/A</v>
      </c>
      <c r="K34" s="37" t="e">
        <f t="shared" si="2"/>
        <v>#N/A</v>
      </c>
      <c r="L34" s="119"/>
      <c r="O34" s="24">
        <v>10</v>
      </c>
      <c r="P34" s="24" t="e">
        <f>VLOOKUP(E34,Listes!$E$2:$G$19,3,FALSE)</f>
        <v>#N/A</v>
      </c>
      <c r="Q34" s="2">
        <f t="shared" si="3"/>
        <v>0</v>
      </c>
      <c r="R34" s="81">
        <f t="shared" si="4"/>
        <v>0</v>
      </c>
      <c r="S34" s="82"/>
      <c r="T34" s="81" t="e">
        <f t="shared" si="5"/>
        <v>#N/A</v>
      </c>
    </row>
    <row r="35" spans="1:20" ht="17.399999999999999" customHeight="1" x14ac:dyDescent="0.25">
      <c r="A35" s="88"/>
      <c r="B35" s="89"/>
      <c r="C35" s="88"/>
      <c r="D35" s="90"/>
      <c r="E35" s="90"/>
      <c r="F35" s="91"/>
      <c r="G35" s="92"/>
      <c r="H35" s="83">
        <f t="shared" si="0"/>
        <v>0</v>
      </c>
      <c r="I35" s="84">
        <f t="shared" si="6"/>
        <v>0</v>
      </c>
      <c r="J35" s="36" t="e">
        <f>VLOOKUP(E35,Listes!$E$2:$F$19,2,FALSE)</f>
        <v>#N/A</v>
      </c>
      <c r="K35" s="37" t="e">
        <f t="shared" si="2"/>
        <v>#N/A</v>
      </c>
      <c r="L35" s="119"/>
      <c r="O35" s="24">
        <v>10</v>
      </c>
      <c r="P35" s="24" t="e">
        <f>VLOOKUP(E35,Listes!$E$2:$G$19,3,FALSE)</f>
        <v>#N/A</v>
      </c>
      <c r="Q35" s="2">
        <f t="shared" si="3"/>
        <v>0</v>
      </c>
      <c r="R35" s="81">
        <f t="shared" si="4"/>
        <v>0</v>
      </c>
      <c r="S35" s="82"/>
      <c r="T35" s="81" t="e">
        <f t="shared" si="5"/>
        <v>#N/A</v>
      </c>
    </row>
    <row r="36" spans="1:20" ht="17.399999999999999" customHeight="1" x14ac:dyDescent="0.25">
      <c r="A36" s="88"/>
      <c r="B36" s="89"/>
      <c r="C36" s="88"/>
      <c r="D36" s="90"/>
      <c r="E36" s="90"/>
      <c r="F36" s="91"/>
      <c r="G36" s="92"/>
      <c r="H36" s="83">
        <f t="shared" si="0"/>
        <v>0</v>
      </c>
      <c r="I36" s="84">
        <f t="shared" si="6"/>
        <v>0</v>
      </c>
      <c r="J36" s="36" t="e">
        <f>VLOOKUP(E36,Listes!$E$2:$F$19,2,FALSE)</f>
        <v>#N/A</v>
      </c>
      <c r="K36" s="37" t="e">
        <f t="shared" si="2"/>
        <v>#N/A</v>
      </c>
      <c r="L36" s="119"/>
      <c r="O36" s="24">
        <v>10</v>
      </c>
      <c r="P36" s="24" t="e">
        <f>VLOOKUP(E36,Listes!$E$2:$G$19,3,FALSE)</f>
        <v>#N/A</v>
      </c>
      <c r="Q36" s="2">
        <f t="shared" si="3"/>
        <v>0</v>
      </c>
      <c r="R36" s="81">
        <f t="shared" si="4"/>
        <v>0</v>
      </c>
      <c r="S36" s="82"/>
      <c r="T36" s="81" t="e">
        <f t="shared" si="5"/>
        <v>#N/A</v>
      </c>
    </row>
    <row r="37" spans="1:20" ht="17.399999999999999" customHeight="1" x14ac:dyDescent="0.25">
      <c r="A37" s="88"/>
      <c r="B37" s="89"/>
      <c r="C37" s="88"/>
      <c r="D37" s="90"/>
      <c r="E37" s="90"/>
      <c r="F37" s="91"/>
      <c r="G37" s="92"/>
      <c r="H37" s="83">
        <f t="shared" si="0"/>
        <v>0</v>
      </c>
      <c r="I37" s="84">
        <f t="shared" si="6"/>
        <v>0</v>
      </c>
      <c r="J37" s="36" t="e">
        <f>VLOOKUP(E37,Listes!$E$2:$F$19,2,FALSE)</f>
        <v>#N/A</v>
      </c>
      <c r="K37" s="37" t="e">
        <f t="shared" si="2"/>
        <v>#N/A</v>
      </c>
      <c r="L37" s="119"/>
      <c r="O37" s="24">
        <v>10</v>
      </c>
      <c r="P37" s="24" t="e">
        <f>VLOOKUP(E37,Listes!$E$2:$G$19,3,FALSE)</f>
        <v>#N/A</v>
      </c>
      <c r="Q37" s="2">
        <f t="shared" si="3"/>
        <v>0</v>
      </c>
      <c r="R37" s="81">
        <f t="shared" si="4"/>
        <v>0</v>
      </c>
      <c r="S37" s="82"/>
      <c r="T37" s="81" t="e">
        <f t="shared" si="5"/>
        <v>#N/A</v>
      </c>
    </row>
    <row r="38" spans="1:20" ht="17.399999999999999" customHeight="1" x14ac:dyDescent="0.25">
      <c r="A38" s="88"/>
      <c r="B38" s="89"/>
      <c r="C38" s="88"/>
      <c r="D38" s="90"/>
      <c r="E38" s="90"/>
      <c r="F38" s="91"/>
      <c r="G38" s="92"/>
      <c r="H38" s="83">
        <f t="shared" si="0"/>
        <v>0</v>
      </c>
      <c r="I38" s="84">
        <f t="shared" si="6"/>
        <v>0</v>
      </c>
      <c r="J38" s="36" t="e">
        <f>VLOOKUP(E38,Listes!$E$2:$F$19,2,FALSE)</f>
        <v>#N/A</v>
      </c>
      <c r="K38" s="37" t="e">
        <f t="shared" si="2"/>
        <v>#N/A</v>
      </c>
      <c r="L38" s="119"/>
      <c r="O38" s="24">
        <v>10</v>
      </c>
      <c r="P38" s="24" t="e">
        <f>VLOOKUP(E38,Listes!$E$2:$G$19,3,FALSE)</f>
        <v>#N/A</v>
      </c>
      <c r="Q38" s="2">
        <f t="shared" si="3"/>
        <v>0</v>
      </c>
      <c r="R38" s="81">
        <f t="shared" si="4"/>
        <v>0</v>
      </c>
      <c r="S38" s="82"/>
      <c r="T38" s="81" t="e">
        <f t="shared" si="5"/>
        <v>#N/A</v>
      </c>
    </row>
    <row r="39" spans="1:20" ht="17.399999999999999" customHeight="1" x14ac:dyDescent="0.25">
      <c r="A39" s="88"/>
      <c r="B39" s="89"/>
      <c r="C39" s="88"/>
      <c r="D39" s="90"/>
      <c r="E39" s="90"/>
      <c r="F39" s="91"/>
      <c r="G39" s="92"/>
      <c r="H39" s="83">
        <f t="shared" si="0"/>
        <v>0</v>
      </c>
      <c r="I39" s="84">
        <f t="shared" si="6"/>
        <v>0</v>
      </c>
      <c r="J39" s="36" t="e">
        <f>VLOOKUP(E39,Listes!$E$2:$F$19,2,FALSE)</f>
        <v>#N/A</v>
      </c>
      <c r="K39" s="37" t="e">
        <f t="shared" si="2"/>
        <v>#N/A</v>
      </c>
      <c r="L39" s="119"/>
      <c r="O39" s="24">
        <v>10</v>
      </c>
      <c r="P39" s="24" t="e">
        <f>VLOOKUP(E39,Listes!$E$2:$G$19,3,FALSE)</f>
        <v>#N/A</v>
      </c>
      <c r="Q39" s="2">
        <f t="shared" si="3"/>
        <v>0</v>
      </c>
      <c r="R39" s="81">
        <f t="shared" si="4"/>
        <v>0</v>
      </c>
      <c r="S39" s="82"/>
      <c r="T39" s="81" t="e">
        <f t="shared" si="5"/>
        <v>#N/A</v>
      </c>
    </row>
    <row r="40" spans="1:20" ht="17.399999999999999" customHeight="1" x14ac:dyDescent="0.25">
      <c r="A40" s="88"/>
      <c r="B40" s="89"/>
      <c r="C40" s="88"/>
      <c r="D40" s="90"/>
      <c r="E40" s="90"/>
      <c r="F40" s="91"/>
      <c r="G40" s="92"/>
      <c r="H40" s="83">
        <f t="shared" si="0"/>
        <v>0</v>
      </c>
      <c r="I40" s="84">
        <f t="shared" si="6"/>
        <v>0</v>
      </c>
      <c r="J40" s="36" t="e">
        <f>VLOOKUP(E40,Listes!$E$2:$F$19,2,FALSE)</f>
        <v>#N/A</v>
      </c>
      <c r="K40" s="37" t="e">
        <f t="shared" si="2"/>
        <v>#N/A</v>
      </c>
      <c r="L40" s="119"/>
      <c r="O40" s="24">
        <v>10</v>
      </c>
      <c r="P40" s="24" t="e">
        <f>VLOOKUP(E40,Listes!$E$2:$G$19,3,FALSE)</f>
        <v>#N/A</v>
      </c>
      <c r="Q40" s="2">
        <f t="shared" si="3"/>
        <v>0</v>
      </c>
      <c r="R40" s="81">
        <f t="shared" si="4"/>
        <v>0</v>
      </c>
      <c r="S40" s="82"/>
      <c r="T40" s="81" t="e">
        <f t="shared" si="5"/>
        <v>#N/A</v>
      </c>
    </row>
    <row r="41" spans="1:20" ht="17.399999999999999" customHeight="1" x14ac:dyDescent="0.25">
      <c r="A41" s="88"/>
      <c r="B41" s="89"/>
      <c r="C41" s="88"/>
      <c r="D41" s="90"/>
      <c r="E41" s="90"/>
      <c r="F41" s="91"/>
      <c r="G41" s="92"/>
      <c r="H41" s="83">
        <f t="shared" si="0"/>
        <v>0</v>
      </c>
      <c r="I41" s="84">
        <f t="shared" si="6"/>
        <v>0</v>
      </c>
      <c r="J41" s="36" t="e">
        <f>VLOOKUP(E41,Listes!$E$2:$F$19,2,FALSE)</f>
        <v>#N/A</v>
      </c>
      <c r="K41" s="37" t="e">
        <f t="shared" si="2"/>
        <v>#N/A</v>
      </c>
      <c r="L41" s="119"/>
      <c r="O41" s="24">
        <v>10</v>
      </c>
      <c r="P41" s="24" t="e">
        <f>VLOOKUP(E41,Listes!$E$2:$G$19,3,FALSE)</f>
        <v>#N/A</v>
      </c>
      <c r="Q41" s="2">
        <f t="shared" si="3"/>
        <v>0</v>
      </c>
      <c r="R41" s="81">
        <f t="shared" si="4"/>
        <v>0</v>
      </c>
      <c r="S41" s="82"/>
      <c r="T41" s="81" t="e">
        <f t="shared" si="5"/>
        <v>#N/A</v>
      </c>
    </row>
    <row r="42" spans="1:20" ht="17.399999999999999" customHeight="1" x14ac:dyDescent="0.25">
      <c r="A42" s="88"/>
      <c r="B42" s="89"/>
      <c r="C42" s="88"/>
      <c r="D42" s="90"/>
      <c r="E42" s="90"/>
      <c r="F42" s="91"/>
      <c r="G42" s="92"/>
      <c r="H42" s="83">
        <f t="shared" si="0"/>
        <v>0</v>
      </c>
      <c r="I42" s="84">
        <f t="shared" si="6"/>
        <v>0</v>
      </c>
      <c r="J42" s="36" t="e">
        <f>VLOOKUP(E42,Listes!$E$2:$F$19,2,FALSE)</f>
        <v>#N/A</v>
      </c>
      <c r="K42" s="37" t="e">
        <f t="shared" si="2"/>
        <v>#N/A</v>
      </c>
      <c r="L42" s="119"/>
      <c r="O42" s="24">
        <v>10</v>
      </c>
      <c r="P42" s="24" t="e">
        <f>VLOOKUP(E42,Listes!$E$2:$G$19,3,FALSE)</f>
        <v>#N/A</v>
      </c>
      <c r="Q42" s="2">
        <f t="shared" si="3"/>
        <v>0</v>
      </c>
      <c r="R42" s="81">
        <f t="shared" si="4"/>
        <v>0</v>
      </c>
      <c r="S42" s="82"/>
      <c r="T42" s="81" t="e">
        <f t="shared" si="5"/>
        <v>#N/A</v>
      </c>
    </row>
    <row r="43" spans="1:20" ht="17.399999999999999" customHeight="1" x14ac:dyDescent="0.25">
      <c r="A43" s="88"/>
      <c r="B43" s="89"/>
      <c r="C43" s="88"/>
      <c r="D43" s="90"/>
      <c r="E43" s="90"/>
      <c r="F43" s="91"/>
      <c r="G43" s="92"/>
      <c r="H43" s="83">
        <f t="shared" si="0"/>
        <v>0</v>
      </c>
      <c r="I43" s="84">
        <f t="shared" si="6"/>
        <v>0</v>
      </c>
      <c r="J43" s="36" t="e">
        <f>VLOOKUP(E43,Listes!$E$2:$F$19,2,FALSE)</f>
        <v>#N/A</v>
      </c>
      <c r="K43" s="37" t="e">
        <f t="shared" si="2"/>
        <v>#N/A</v>
      </c>
      <c r="L43" s="119"/>
      <c r="O43" s="24">
        <v>10</v>
      </c>
      <c r="P43" s="24" t="e">
        <f>VLOOKUP(E43,Listes!$E$2:$G$19,3,FALSE)</f>
        <v>#N/A</v>
      </c>
      <c r="Q43" s="2">
        <f t="shared" si="3"/>
        <v>0</v>
      </c>
      <c r="R43" s="81">
        <f t="shared" si="4"/>
        <v>0</v>
      </c>
      <c r="S43" s="82"/>
      <c r="T43" s="81" t="e">
        <f t="shared" si="5"/>
        <v>#N/A</v>
      </c>
    </row>
    <row r="44" spans="1:20" ht="17.399999999999999" customHeight="1" x14ac:dyDescent="0.25">
      <c r="A44" s="88"/>
      <c r="B44" s="89"/>
      <c r="C44" s="88"/>
      <c r="D44" s="90"/>
      <c r="E44" s="90"/>
      <c r="F44" s="91"/>
      <c r="G44" s="92"/>
      <c r="H44" s="83">
        <f t="shared" si="0"/>
        <v>0</v>
      </c>
      <c r="I44" s="84">
        <f t="shared" si="6"/>
        <v>0</v>
      </c>
      <c r="J44" s="36" t="e">
        <f>VLOOKUP(E44,Listes!$E$2:$F$19,2,FALSE)</f>
        <v>#N/A</v>
      </c>
      <c r="K44" s="37" t="e">
        <f t="shared" si="2"/>
        <v>#N/A</v>
      </c>
      <c r="L44" s="119"/>
      <c r="O44" s="24">
        <v>10</v>
      </c>
      <c r="P44" s="24" t="e">
        <f>VLOOKUP(E44,Listes!$E$2:$G$19,3,FALSE)</f>
        <v>#N/A</v>
      </c>
      <c r="Q44" s="2">
        <f t="shared" si="3"/>
        <v>0</v>
      </c>
      <c r="R44" s="81">
        <f t="shared" si="4"/>
        <v>0</v>
      </c>
      <c r="S44" s="82"/>
      <c r="T44" s="81" t="e">
        <f t="shared" si="5"/>
        <v>#N/A</v>
      </c>
    </row>
    <row r="45" spans="1:20" ht="17.399999999999999" customHeight="1" x14ac:dyDescent="0.25">
      <c r="A45" s="88"/>
      <c r="B45" s="89"/>
      <c r="C45" s="88"/>
      <c r="D45" s="90"/>
      <c r="E45" s="90"/>
      <c r="F45" s="91"/>
      <c r="G45" s="92"/>
      <c r="H45" s="83">
        <f t="shared" si="0"/>
        <v>0</v>
      </c>
      <c r="I45" s="84">
        <f t="shared" si="6"/>
        <v>0</v>
      </c>
      <c r="J45" s="36" t="e">
        <f>VLOOKUP(E45,Listes!$E$2:$F$19,2,FALSE)</f>
        <v>#N/A</v>
      </c>
      <c r="K45" s="37" t="e">
        <f t="shared" si="2"/>
        <v>#N/A</v>
      </c>
      <c r="L45" s="119"/>
      <c r="O45" s="24">
        <v>10</v>
      </c>
      <c r="P45" s="24" t="e">
        <f>VLOOKUP(E45,Listes!$E$2:$G$19,3,FALSE)</f>
        <v>#N/A</v>
      </c>
      <c r="Q45" s="2">
        <f t="shared" si="3"/>
        <v>0</v>
      </c>
      <c r="R45" s="81">
        <f t="shared" si="4"/>
        <v>0</v>
      </c>
      <c r="S45" s="82"/>
      <c r="T45" s="81" t="e">
        <f t="shared" si="5"/>
        <v>#N/A</v>
      </c>
    </row>
    <row r="46" spans="1:20" ht="17.399999999999999" customHeight="1" x14ac:dyDescent="0.25">
      <c r="A46" s="88"/>
      <c r="B46" s="89"/>
      <c r="C46" s="88"/>
      <c r="D46" s="90"/>
      <c r="E46" s="90"/>
      <c r="F46" s="91"/>
      <c r="G46" s="92"/>
      <c r="H46" s="83">
        <f t="shared" si="0"/>
        <v>0</v>
      </c>
      <c r="I46" s="84">
        <f t="shared" si="6"/>
        <v>0</v>
      </c>
      <c r="J46" s="36" t="e">
        <f>VLOOKUP(E46,Listes!$E$2:$F$19,2,FALSE)</f>
        <v>#N/A</v>
      </c>
      <c r="K46" s="37" t="e">
        <f t="shared" si="2"/>
        <v>#N/A</v>
      </c>
      <c r="L46" s="119"/>
      <c r="O46" s="24">
        <v>10</v>
      </c>
      <c r="P46" s="24" t="e">
        <f>VLOOKUP(E46,Listes!$E$2:$G$19,3,FALSE)</f>
        <v>#N/A</v>
      </c>
      <c r="Q46" s="2">
        <f t="shared" si="3"/>
        <v>0</v>
      </c>
      <c r="R46" s="81">
        <f t="shared" si="4"/>
        <v>0</v>
      </c>
      <c r="S46" s="82"/>
      <c r="T46" s="81" t="e">
        <f t="shared" si="5"/>
        <v>#N/A</v>
      </c>
    </row>
    <row r="47" spans="1:20" ht="17.399999999999999" customHeight="1" x14ac:dyDescent="0.25">
      <c r="A47" s="88"/>
      <c r="B47" s="89"/>
      <c r="C47" s="88"/>
      <c r="D47" s="90"/>
      <c r="E47" s="90"/>
      <c r="F47" s="91"/>
      <c r="G47" s="92"/>
      <c r="H47" s="83">
        <f t="shared" si="0"/>
        <v>0</v>
      </c>
      <c r="I47" s="84">
        <f t="shared" si="6"/>
        <v>0</v>
      </c>
      <c r="J47" s="36" t="e">
        <f>VLOOKUP(E47,Listes!$E$2:$F$19,2,FALSE)</f>
        <v>#N/A</v>
      </c>
      <c r="K47" s="37" t="e">
        <f t="shared" si="2"/>
        <v>#N/A</v>
      </c>
      <c r="L47" s="119"/>
      <c r="O47" s="24">
        <v>10</v>
      </c>
      <c r="P47" s="24" t="e">
        <f>VLOOKUP(E47,Listes!$E$2:$G$19,3,FALSE)</f>
        <v>#N/A</v>
      </c>
      <c r="Q47" s="2">
        <f t="shared" si="3"/>
        <v>0</v>
      </c>
      <c r="R47" s="81">
        <f t="shared" si="4"/>
        <v>0</v>
      </c>
      <c r="S47" s="82"/>
      <c r="T47" s="81" t="e">
        <f t="shared" si="5"/>
        <v>#N/A</v>
      </c>
    </row>
    <row r="48" spans="1:20" ht="17.399999999999999" customHeight="1" x14ac:dyDescent="0.25">
      <c r="A48" s="88"/>
      <c r="B48" s="89"/>
      <c r="C48" s="88"/>
      <c r="D48" s="90"/>
      <c r="E48" s="90"/>
      <c r="F48" s="91"/>
      <c r="G48" s="92"/>
      <c r="H48" s="83">
        <f t="shared" si="0"/>
        <v>0</v>
      </c>
      <c r="I48" s="84">
        <f t="shared" si="6"/>
        <v>0</v>
      </c>
      <c r="J48" s="36" t="e">
        <f>VLOOKUP(E48,Listes!$E$2:$F$19,2,FALSE)</f>
        <v>#N/A</v>
      </c>
      <c r="K48" s="37" t="e">
        <f t="shared" si="2"/>
        <v>#N/A</v>
      </c>
      <c r="L48" s="119"/>
      <c r="O48" s="24">
        <v>10</v>
      </c>
      <c r="P48" s="24" t="e">
        <f>VLOOKUP(E48,Listes!$E$2:$G$19,3,FALSE)</f>
        <v>#N/A</v>
      </c>
      <c r="Q48" s="2">
        <f t="shared" si="3"/>
        <v>0</v>
      </c>
      <c r="R48" s="81">
        <f t="shared" si="4"/>
        <v>0</v>
      </c>
      <c r="S48" s="82"/>
      <c r="T48" s="81" t="e">
        <f t="shared" si="5"/>
        <v>#N/A</v>
      </c>
    </row>
    <row r="49" spans="1:20" ht="17.399999999999999" customHeight="1" x14ac:dyDescent="0.25">
      <c r="A49" s="88"/>
      <c r="B49" s="89"/>
      <c r="C49" s="88"/>
      <c r="D49" s="90"/>
      <c r="E49" s="90"/>
      <c r="F49" s="91"/>
      <c r="G49" s="92"/>
      <c r="H49" s="83">
        <f t="shared" si="0"/>
        <v>0</v>
      </c>
      <c r="I49" s="84">
        <f t="shared" si="6"/>
        <v>0</v>
      </c>
      <c r="J49" s="36" t="e">
        <f>VLOOKUP(E49,Listes!$E$2:$F$19,2,FALSE)</f>
        <v>#N/A</v>
      </c>
      <c r="K49" s="37" t="e">
        <f t="shared" si="2"/>
        <v>#N/A</v>
      </c>
      <c r="L49" s="119"/>
      <c r="O49" s="24">
        <v>10</v>
      </c>
      <c r="P49" s="24" t="e">
        <f>VLOOKUP(E49,Listes!$E$2:$G$19,3,FALSE)</f>
        <v>#N/A</v>
      </c>
      <c r="Q49" s="2">
        <f t="shared" si="3"/>
        <v>0</v>
      </c>
      <c r="R49" s="81">
        <f t="shared" si="4"/>
        <v>0</v>
      </c>
      <c r="S49" s="82"/>
      <c r="T49" s="81" t="e">
        <f t="shared" si="5"/>
        <v>#N/A</v>
      </c>
    </row>
    <row r="50" spans="1:20" ht="17.399999999999999" customHeight="1" x14ac:dyDescent="0.25">
      <c r="A50" s="88"/>
      <c r="B50" s="89"/>
      <c r="C50" s="88"/>
      <c r="D50" s="90"/>
      <c r="E50" s="90"/>
      <c r="F50" s="91"/>
      <c r="G50" s="92"/>
      <c r="H50" s="83">
        <f t="shared" si="0"/>
        <v>0</v>
      </c>
      <c r="I50" s="84">
        <f t="shared" si="6"/>
        <v>0</v>
      </c>
      <c r="J50" s="36" t="e">
        <f>VLOOKUP(E50,Listes!$E$2:$F$19,2,FALSE)</f>
        <v>#N/A</v>
      </c>
      <c r="K50" s="37" t="e">
        <f t="shared" si="2"/>
        <v>#N/A</v>
      </c>
      <c r="L50" s="119"/>
      <c r="O50" s="24">
        <v>10</v>
      </c>
      <c r="P50" s="24" t="e">
        <f>VLOOKUP(E50,Listes!$E$2:$G$19,3,FALSE)</f>
        <v>#N/A</v>
      </c>
      <c r="Q50" s="2">
        <f t="shared" si="3"/>
        <v>0</v>
      </c>
      <c r="R50" s="81">
        <f t="shared" si="4"/>
        <v>0</v>
      </c>
      <c r="S50" s="82"/>
      <c r="T50" s="81" t="e">
        <f t="shared" si="5"/>
        <v>#N/A</v>
      </c>
    </row>
    <row r="51" spans="1:20" ht="17.399999999999999" customHeight="1" x14ac:dyDescent="0.25">
      <c r="A51" s="88"/>
      <c r="B51" s="89"/>
      <c r="C51" s="88"/>
      <c r="D51" s="90"/>
      <c r="E51" s="90"/>
      <c r="F51" s="91"/>
      <c r="G51" s="92"/>
      <c r="H51" s="83">
        <f t="shared" si="0"/>
        <v>0</v>
      </c>
      <c r="I51" s="84">
        <f t="shared" si="6"/>
        <v>0</v>
      </c>
      <c r="J51" s="36" t="e">
        <f>VLOOKUP(E51,Listes!$E$2:$F$19,2,FALSE)</f>
        <v>#N/A</v>
      </c>
      <c r="K51" s="37" t="e">
        <f t="shared" si="2"/>
        <v>#N/A</v>
      </c>
      <c r="L51" s="119"/>
      <c r="O51" s="24">
        <v>10</v>
      </c>
      <c r="P51" s="24" t="e">
        <f>VLOOKUP(E51,Listes!$E$2:$G$19,3,FALSE)</f>
        <v>#N/A</v>
      </c>
      <c r="Q51" s="2">
        <f t="shared" si="3"/>
        <v>0</v>
      </c>
      <c r="R51" s="81">
        <f t="shared" si="4"/>
        <v>0</v>
      </c>
      <c r="S51" s="82"/>
      <c r="T51" s="81" t="e">
        <f t="shared" si="5"/>
        <v>#N/A</v>
      </c>
    </row>
    <row r="52" spans="1:20" ht="17.399999999999999" customHeight="1" x14ac:dyDescent="0.25">
      <c r="A52" s="88"/>
      <c r="B52" s="89"/>
      <c r="C52" s="88"/>
      <c r="D52" s="90"/>
      <c r="E52" s="90"/>
      <c r="F52" s="91"/>
      <c r="G52" s="92"/>
      <c r="H52" s="83">
        <f t="shared" si="0"/>
        <v>0</v>
      </c>
      <c r="I52" s="84">
        <f t="shared" si="6"/>
        <v>0</v>
      </c>
      <c r="J52" s="36" t="e">
        <f>VLOOKUP(E52,Listes!$E$2:$F$19,2,FALSE)</f>
        <v>#N/A</v>
      </c>
      <c r="K52" s="37" t="e">
        <f t="shared" si="2"/>
        <v>#N/A</v>
      </c>
      <c r="L52" s="119"/>
      <c r="O52" s="24">
        <v>10</v>
      </c>
      <c r="P52" s="24" t="e">
        <f>VLOOKUP(E52,Listes!$E$2:$G$19,3,FALSE)</f>
        <v>#N/A</v>
      </c>
      <c r="Q52" s="2">
        <f t="shared" si="3"/>
        <v>0</v>
      </c>
      <c r="R52" s="81">
        <f t="shared" si="4"/>
        <v>0</v>
      </c>
      <c r="S52" s="82"/>
      <c r="T52" s="81" t="e">
        <f t="shared" si="5"/>
        <v>#N/A</v>
      </c>
    </row>
    <row r="53" spans="1:20" ht="17.399999999999999" customHeight="1" x14ac:dyDescent="0.25">
      <c r="A53" s="88"/>
      <c r="B53" s="89"/>
      <c r="C53" s="88"/>
      <c r="D53" s="90"/>
      <c r="E53" s="90"/>
      <c r="F53" s="91"/>
      <c r="G53" s="92"/>
      <c r="H53" s="83">
        <f t="shared" si="0"/>
        <v>0</v>
      </c>
      <c r="I53" s="84">
        <f t="shared" si="6"/>
        <v>0</v>
      </c>
      <c r="J53" s="36" t="e">
        <f>VLOOKUP(E53,Listes!$E$2:$F$19,2,FALSE)</f>
        <v>#N/A</v>
      </c>
      <c r="K53" s="37" t="e">
        <f t="shared" si="2"/>
        <v>#N/A</v>
      </c>
      <c r="L53" s="119"/>
      <c r="O53" s="24">
        <v>10</v>
      </c>
      <c r="P53" s="24" t="e">
        <f>VLOOKUP(E53,Listes!$E$2:$G$19,3,FALSE)</f>
        <v>#N/A</v>
      </c>
      <c r="Q53" s="2">
        <f t="shared" si="3"/>
        <v>0</v>
      </c>
      <c r="R53" s="81">
        <f t="shared" si="4"/>
        <v>0</v>
      </c>
      <c r="S53" s="82"/>
      <c r="T53" s="81" t="e">
        <f t="shared" si="5"/>
        <v>#N/A</v>
      </c>
    </row>
    <row r="54" spans="1:20" ht="17.399999999999999" customHeight="1" x14ac:dyDescent="0.25">
      <c r="A54" s="88"/>
      <c r="B54" s="89"/>
      <c r="C54" s="88"/>
      <c r="D54" s="90"/>
      <c r="E54" s="90"/>
      <c r="F54" s="91"/>
      <c r="G54" s="92"/>
      <c r="H54" s="83">
        <f t="shared" si="0"/>
        <v>0</v>
      </c>
      <c r="I54" s="84">
        <f t="shared" si="6"/>
        <v>0</v>
      </c>
      <c r="J54" s="36" t="e">
        <f>VLOOKUP(E54,Listes!$E$2:$F$19,2,FALSE)</f>
        <v>#N/A</v>
      </c>
      <c r="K54" s="37" t="e">
        <f t="shared" si="2"/>
        <v>#N/A</v>
      </c>
      <c r="L54" s="119"/>
      <c r="O54" s="24">
        <v>10</v>
      </c>
      <c r="P54" s="24" t="e">
        <f>VLOOKUP(E54,Listes!$E$2:$G$19,3,FALSE)</f>
        <v>#N/A</v>
      </c>
      <c r="Q54" s="2">
        <f t="shared" si="3"/>
        <v>0</v>
      </c>
      <c r="R54" s="81">
        <f t="shared" si="4"/>
        <v>0</v>
      </c>
      <c r="S54" s="82"/>
      <c r="T54" s="81" t="e">
        <f t="shared" si="5"/>
        <v>#N/A</v>
      </c>
    </row>
    <row r="55" spans="1:20" ht="17.399999999999999" customHeight="1" x14ac:dyDescent="0.25">
      <c r="A55" s="88"/>
      <c r="B55" s="89"/>
      <c r="C55" s="88"/>
      <c r="D55" s="90"/>
      <c r="E55" s="90"/>
      <c r="F55" s="91"/>
      <c r="G55" s="92"/>
      <c r="H55" s="83">
        <f t="shared" si="0"/>
        <v>0</v>
      </c>
      <c r="I55" s="84">
        <f t="shared" si="6"/>
        <v>0</v>
      </c>
      <c r="J55" s="36" t="e">
        <f>VLOOKUP(E55,Listes!$E$2:$F$19,2,FALSE)</f>
        <v>#N/A</v>
      </c>
      <c r="K55" s="37" t="e">
        <f t="shared" si="2"/>
        <v>#N/A</v>
      </c>
      <c r="L55" s="119"/>
      <c r="O55" s="24">
        <v>10</v>
      </c>
      <c r="P55" s="24" t="e">
        <f>VLOOKUP(E55,Listes!$E$2:$G$19,3,FALSE)</f>
        <v>#N/A</v>
      </c>
      <c r="Q55" s="2">
        <f t="shared" si="3"/>
        <v>0</v>
      </c>
      <c r="R55" s="81">
        <f t="shared" si="4"/>
        <v>0</v>
      </c>
      <c r="S55" s="82"/>
      <c r="T55" s="81" t="e">
        <f t="shared" si="5"/>
        <v>#N/A</v>
      </c>
    </row>
    <row r="56" spans="1:20" ht="17.399999999999999" customHeight="1" x14ac:dyDescent="0.25">
      <c r="A56" s="88"/>
      <c r="B56" s="89"/>
      <c r="C56" s="88"/>
      <c r="D56" s="90"/>
      <c r="E56" s="90"/>
      <c r="F56" s="91"/>
      <c r="G56" s="92"/>
      <c r="H56" s="83">
        <f t="shared" si="0"/>
        <v>0</v>
      </c>
      <c r="I56" s="84">
        <f t="shared" si="6"/>
        <v>0</v>
      </c>
      <c r="J56" s="36" t="e">
        <f>VLOOKUP(E56,Listes!$E$2:$F$19,2,FALSE)</f>
        <v>#N/A</v>
      </c>
      <c r="K56" s="37" t="e">
        <f t="shared" si="2"/>
        <v>#N/A</v>
      </c>
      <c r="L56" s="119"/>
      <c r="O56" s="24">
        <v>10</v>
      </c>
      <c r="P56" s="24" t="e">
        <f>VLOOKUP(E56,Listes!$E$2:$G$19,3,FALSE)</f>
        <v>#N/A</v>
      </c>
      <c r="Q56" s="2">
        <f t="shared" si="3"/>
        <v>0</v>
      </c>
      <c r="R56" s="81">
        <f t="shared" si="4"/>
        <v>0</v>
      </c>
      <c r="S56" s="82"/>
      <c r="T56" s="81" t="e">
        <f t="shared" si="5"/>
        <v>#N/A</v>
      </c>
    </row>
    <row r="57" spans="1:20" ht="17.399999999999999" customHeight="1" x14ac:dyDescent="0.25">
      <c r="A57" s="88"/>
      <c r="B57" s="89"/>
      <c r="C57" s="88"/>
      <c r="D57" s="90"/>
      <c r="E57" s="90"/>
      <c r="F57" s="91"/>
      <c r="G57" s="92"/>
      <c r="H57" s="83">
        <f t="shared" si="0"/>
        <v>0</v>
      </c>
      <c r="I57" s="84">
        <f t="shared" si="6"/>
        <v>0</v>
      </c>
      <c r="J57" s="36" t="e">
        <f>VLOOKUP(E57,Listes!$E$2:$F$19,2,FALSE)</f>
        <v>#N/A</v>
      </c>
      <c r="K57" s="37" t="e">
        <f t="shared" si="2"/>
        <v>#N/A</v>
      </c>
      <c r="L57" s="119"/>
      <c r="O57" s="24">
        <v>10</v>
      </c>
      <c r="P57" s="24" t="e">
        <f>VLOOKUP(E57,Listes!$E$2:$G$19,3,FALSE)</f>
        <v>#N/A</v>
      </c>
      <c r="Q57" s="2">
        <f t="shared" si="3"/>
        <v>0</v>
      </c>
      <c r="R57" s="81">
        <f t="shared" si="4"/>
        <v>0</v>
      </c>
      <c r="S57" s="82"/>
      <c r="T57" s="81" t="e">
        <f t="shared" si="5"/>
        <v>#N/A</v>
      </c>
    </row>
    <row r="58" spans="1:20" ht="17.399999999999999" customHeight="1" x14ac:dyDescent="0.25">
      <c r="A58" s="88"/>
      <c r="B58" s="89"/>
      <c r="C58" s="88"/>
      <c r="D58" s="90"/>
      <c r="E58" s="90"/>
      <c r="F58" s="91"/>
      <c r="G58" s="92"/>
      <c r="H58" s="83">
        <f t="shared" si="0"/>
        <v>0</v>
      </c>
      <c r="I58" s="84">
        <f t="shared" si="6"/>
        <v>0</v>
      </c>
      <c r="J58" s="36" t="e">
        <f>VLOOKUP(E58,Listes!$E$2:$F$19,2,FALSE)</f>
        <v>#N/A</v>
      </c>
      <c r="K58" s="37" t="e">
        <f t="shared" si="2"/>
        <v>#N/A</v>
      </c>
      <c r="L58" s="119"/>
      <c r="O58" s="24">
        <v>10</v>
      </c>
      <c r="P58" s="24" t="e">
        <f>VLOOKUP(E58,Listes!$E$2:$G$19,3,FALSE)</f>
        <v>#N/A</v>
      </c>
      <c r="Q58" s="2">
        <f t="shared" si="3"/>
        <v>0</v>
      </c>
      <c r="R58" s="81">
        <f t="shared" si="4"/>
        <v>0</v>
      </c>
      <c r="S58" s="82"/>
      <c r="T58" s="81" t="e">
        <f t="shared" si="5"/>
        <v>#N/A</v>
      </c>
    </row>
    <row r="59" spans="1:20" ht="17.399999999999999" customHeight="1" x14ac:dyDescent="0.25">
      <c r="A59" s="88"/>
      <c r="B59" s="89"/>
      <c r="C59" s="88"/>
      <c r="D59" s="90"/>
      <c r="E59" s="90"/>
      <c r="F59" s="91"/>
      <c r="G59" s="92"/>
      <c r="H59" s="83">
        <f t="shared" si="0"/>
        <v>0</v>
      </c>
      <c r="I59" s="84">
        <f t="shared" si="6"/>
        <v>0</v>
      </c>
      <c r="J59" s="36" t="e">
        <f>VLOOKUP(E59,Listes!$E$2:$F$19,2,FALSE)</f>
        <v>#N/A</v>
      </c>
      <c r="K59" s="37" t="e">
        <f t="shared" si="2"/>
        <v>#N/A</v>
      </c>
      <c r="L59" s="119"/>
      <c r="O59" s="24">
        <v>10</v>
      </c>
      <c r="P59" s="24" t="e">
        <f>VLOOKUP(E59,Listes!$E$2:$G$19,3,FALSE)</f>
        <v>#N/A</v>
      </c>
      <c r="Q59" s="2">
        <f t="shared" si="3"/>
        <v>0</v>
      </c>
      <c r="R59" s="81">
        <f t="shared" si="4"/>
        <v>0</v>
      </c>
      <c r="S59" s="82"/>
      <c r="T59" s="81" t="e">
        <f t="shared" si="5"/>
        <v>#N/A</v>
      </c>
    </row>
    <row r="60" spans="1:20" ht="17.399999999999999" customHeight="1" x14ac:dyDescent="0.25">
      <c r="A60" s="88"/>
      <c r="B60" s="89"/>
      <c r="C60" s="88"/>
      <c r="D60" s="90"/>
      <c r="E60" s="90"/>
      <c r="F60" s="91"/>
      <c r="G60" s="92"/>
      <c r="H60" s="83">
        <f t="shared" si="0"/>
        <v>0</v>
      </c>
      <c r="I60" s="84">
        <f t="shared" si="6"/>
        <v>0</v>
      </c>
      <c r="J60" s="36" t="e">
        <f>VLOOKUP(E60,Listes!$E$2:$F$19,2,FALSE)</f>
        <v>#N/A</v>
      </c>
      <c r="K60" s="37" t="e">
        <f t="shared" si="2"/>
        <v>#N/A</v>
      </c>
      <c r="L60" s="119"/>
      <c r="O60" s="24">
        <v>10</v>
      </c>
      <c r="P60" s="24" t="e">
        <f>VLOOKUP(E60,Listes!$E$2:$G$19,3,FALSE)</f>
        <v>#N/A</v>
      </c>
      <c r="Q60" s="2">
        <f t="shared" si="3"/>
        <v>0</v>
      </c>
      <c r="R60" s="81">
        <f t="shared" si="4"/>
        <v>0</v>
      </c>
      <c r="S60" s="82"/>
      <c r="T60" s="81" t="e">
        <f t="shared" si="5"/>
        <v>#N/A</v>
      </c>
    </row>
    <row r="61" spans="1:20" ht="17.399999999999999" customHeight="1" x14ac:dyDescent="0.25">
      <c r="A61" s="88"/>
      <c r="B61" s="89"/>
      <c r="C61" s="88"/>
      <c r="D61" s="90"/>
      <c r="E61" s="90"/>
      <c r="F61" s="91"/>
      <c r="G61" s="92"/>
      <c r="H61" s="83">
        <f t="shared" si="0"/>
        <v>0</v>
      </c>
      <c r="I61" s="84">
        <f t="shared" si="6"/>
        <v>0</v>
      </c>
      <c r="J61" s="36" t="e">
        <f>VLOOKUP(E61,Listes!$E$2:$F$19,2,FALSE)</f>
        <v>#N/A</v>
      </c>
      <c r="K61" s="37" t="e">
        <f t="shared" si="2"/>
        <v>#N/A</v>
      </c>
      <c r="L61" s="119"/>
      <c r="O61" s="24">
        <v>10</v>
      </c>
      <c r="P61" s="24" t="e">
        <f>VLOOKUP(E61,Listes!$E$2:$G$19,3,FALSE)</f>
        <v>#N/A</v>
      </c>
      <c r="Q61" s="2">
        <f t="shared" si="3"/>
        <v>0</v>
      </c>
      <c r="R61" s="81">
        <f t="shared" si="4"/>
        <v>0</v>
      </c>
      <c r="S61" s="82"/>
      <c r="T61" s="81" t="e">
        <f t="shared" si="5"/>
        <v>#N/A</v>
      </c>
    </row>
    <row r="62" spans="1:20" ht="17.399999999999999" customHeight="1" x14ac:dyDescent="0.25">
      <c r="A62" s="88"/>
      <c r="B62" s="89"/>
      <c r="C62" s="88"/>
      <c r="D62" s="90"/>
      <c r="E62" s="90"/>
      <c r="F62" s="91"/>
      <c r="G62" s="92"/>
      <c r="H62" s="83">
        <f t="shared" si="0"/>
        <v>0</v>
      </c>
      <c r="I62" s="84">
        <f t="shared" si="6"/>
        <v>0</v>
      </c>
      <c r="J62" s="36" t="e">
        <f>VLOOKUP(E62,Listes!$E$2:$F$19,2,FALSE)</f>
        <v>#N/A</v>
      </c>
      <c r="K62" s="37" t="e">
        <f t="shared" si="2"/>
        <v>#N/A</v>
      </c>
      <c r="L62" s="119"/>
      <c r="O62" s="24">
        <v>10</v>
      </c>
      <c r="P62" s="24" t="e">
        <f>VLOOKUP(E62,Listes!$E$2:$G$19,3,FALSE)</f>
        <v>#N/A</v>
      </c>
      <c r="Q62" s="2">
        <f t="shared" si="3"/>
        <v>0</v>
      </c>
      <c r="R62" s="81">
        <f t="shared" si="4"/>
        <v>0</v>
      </c>
      <c r="S62" s="82"/>
      <c r="T62" s="81" t="e">
        <f t="shared" si="5"/>
        <v>#N/A</v>
      </c>
    </row>
    <row r="63" spans="1:20" ht="17.399999999999999" customHeight="1" x14ac:dyDescent="0.25">
      <c r="A63" s="88"/>
      <c r="B63" s="89"/>
      <c r="C63" s="88"/>
      <c r="D63" s="90"/>
      <c r="E63" s="90"/>
      <c r="F63" s="91"/>
      <c r="G63" s="92"/>
      <c r="H63" s="83">
        <f t="shared" si="0"/>
        <v>0</v>
      </c>
      <c r="I63" s="84">
        <f t="shared" si="6"/>
        <v>0</v>
      </c>
      <c r="J63" s="36" t="e">
        <f>VLOOKUP(E63,Listes!$E$2:$F$19,2,FALSE)</f>
        <v>#N/A</v>
      </c>
      <c r="K63" s="37" t="e">
        <f t="shared" si="2"/>
        <v>#N/A</v>
      </c>
      <c r="L63" s="119"/>
      <c r="O63" s="24">
        <v>10</v>
      </c>
      <c r="P63" s="24" t="e">
        <f>VLOOKUP(E63,Listes!$E$2:$G$19,3,FALSE)</f>
        <v>#N/A</v>
      </c>
      <c r="Q63" s="2">
        <f t="shared" si="3"/>
        <v>0</v>
      </c>
      <c r="R63" s="81">
        <f t="shared" si="4"/>
        <v>0</v>
      </c>
      <c r="S63" s="82"/>
      <c r="T63" s="81" t="e">
        <f t="shared" si="5"/>
        <v>#N/A</v>
      </c>
    </row>
    <row r="64" spans="1:20" ht="17.399999999999999" customHeight="1" x14ac:dyDescent="0.25">
      <c r="A64" s="88"/>
      <c r="B64" s="89"/>
      <c r="C64" s="88"/>
      <c r="D64" s="90"/>
      <c r="E64" s="90"/>
      <c r="F64" s="91"/>
      <c r="G64" s="92"/>
      <c r="H64" s="83">
        <f t="shared" si="0"/>
        <v>0</v>
      </c>
      <c r="I64" s="84">
        <f t="shared" si="6"/>
        <v>0</v>
      </c>
      <c r="J64" s="36" t="e">
        <f>VLOOKUP(E64,Listes!$E$2:$F$19,2,FALSE)</f>
        <v>#N/A</v>
      </c>
      <c r="K64" s="37" t="e">
        <f t="shared" si="2"/>
        <v>#N/A</v>
      </c>
      <c r="L64" s="119"/>
      <c r="O64" s="24">
        <v>10</v>
      </c>
      <c r="P64" s="24" t="e">
        <f>VLOOKUP(E64,Listes!$E$2:$G$19,3,FALSE)</f>
        <v>#N/A</v>
      </c>
      <c r="Q64" s="2">
        <f t="shared" si="3"/>
        <v>0</v>
      </c>
      <c r="R64" s="81">
        <f t="shared" si="4"/>
        <v>0</v>
      </c>
      <c r="S64" s="82"/>
      <c r="T64" s="81" t="e">
        <f t="shared" si="5"/>
        <v>#N/A</v>
      </c>
    </row>
    <row r="65" spans="1:20" ht="17.399999999999999" customHeight="1" x14ac:dyDescent="0.25">
      <c r="A65" s="88"/>
      <c r="B65" s="89"/>
      <c r="C65" s="88"/>
      <c r="D65" s="90"/>
      <c r="E65" s="90"/>
      <c r="F65" s="91"/>
      <c r="G65" s="92"/>
      <c r="H65" s="83">
        <f t="shared" si="0"/>
        <v>0</v>
      </c>
      <c r="I65" s="84">
        <f t="shared" si="6"/>
        <v>0</v>
      </c>
      <c r="J65" s="36" t="e">
        <f>VLOOKUP(E65,Listes!$E$2:$F$19,2,FALSE)</f>
        <v>#N/A</v>
      </c>
      <c r="K65" s="37" t="e">
        <f t="shared" si="2"/>
        <v>#N/A</v>
      </c>
      <c r="L65" s="119"/>
      <c r="O65" s="24">
        <v>10</v>
      </c>
      <c r="P65" s="24" t="e">
        <f>VLOOKUP(E65,Listes!$E$2:$G$19,3,FALSE)</f>
        <v>#N/A</v>
      </c>
      <c r="Q65" s="2">
        <f t="shared" si="3"/>
        <v>0</v>
      </c>
      <c r="R65" s="81">
        <f t="shared" si="4"/>
        <v>0</v>
      </c>
      <c r="S65" s="82"/>
      <c r="T65" s="81" t="e">
        <f t="shared" si="5"/>
        <v>#N/A</v>
      </c>
    </row>
    <row r="66" spans="1:20" ht="17.399999999999999" customHeight="1" x14ac:dyDescent="0.25">
      <c r="A66" s="88"/>
      <c r="B66" s="89"/>
      <c r="C66" s="88"/>
      <c r="D66" s="90"/>
      <c r="E66" s="90"/>
      <c r="F66" s="91"/>
      <c r="G66" s="92"/>
      <c r="H66" s="83">
        <f t="shared" si="0"/>
        <v>0</v>
      </c>
      <c r="I66" s="84">
        <f t="shared" ref="I66:I100" si="7">ROUND(G66*1720/12*F66,2)</f>
        <v>0</v>
      </c>
      <c r="J66" s="36" t="e">
        <f>VLOOKUP(E66,Listes!$E$2:$F$19,2,FALSE)</f>
        <v>#N/A</v>
      </c>
      <c r="K66" s="37" t="e">
        <f t="shared" si="2"/>
        <v>#N/A</v>
      </c>
      <c r="L66" s="119"/>
      <c r="O66" s="24">
        <v>10</v>
      </c>
      <c r="P66" s="24" t="e">
        <f>VLOOKUP(E66,Listes!$E$2:$G$19,3,FALSE)</f>
        <v>#N/A</v>
      </c>
      <c r="Q66" s="2">
        <f t="shared" si="3"/>
        <v>0</v>
      </c>
      <c r="R66" s="81">
        <f t="shared" si="4"/>
        <v>0</v>
      </c>
      <c r="S66" s="82"/>
      <c r="T66" s="81" t="e">
        <f t="shared" si="5"/>
        <v>#N/A</v>
      </c>
    </row>
    <row r="67" spans="1:20" ht="17.399999999999999" customHeight="1" x14ac:dyDescent="0.25">
      <c r="A67" s="88"/>
      <c r="B67" s="89"/>
      <c r="C67" s="88"/>
      <c r="D67" s="90"/>
      <c r="E67" s="90"/>
      <c r="F67" s="91"/>
      <c r="G67" s="92"/>
      <c r="H67" s="83">
        <f t="shared" ref="H67:H100" si="8">F67*G67</f>
        <v>0</v>
      </c>
      <c r="I67" s="84">
        <f t="shared" si="7"/>
        <v>0</v>
      </c>
      <c r="J67" s="36" t="e">
        <f>VLOOKUP(E67,Listes!$E$2:$F$19,2,FALSE)</f>
        <v>#N/A</v>
      </c>
      <c r="K67" s="37" t="e">
        <f t="shared" ref="K67:K100" si="9">ROUND(I67*J67,2)</f>
        <v>#N/A</v>
      </c>
      <c r="L67" s="119"/>
      <c r="O67" s="24">
        <v>10</v>
      </c>
      <c r="P67" s="24" t="e">
        <f>VLOOKUP(E67,Listes!$E$2:$G$19,3,FALSE)</f>
        <v>#N/A</v>
      </c>
      <c r="Q67" s="2">
        <f t="shared" ref="Q67:Q100" si="10">E67</f>
        <v>0</v>
      </c>
      <c r="R67" s="81">
        <f t="shared" ref="R67:R100" si="11">I67</f>
        <v>0</v>
      </c>
      <c r="S67" s="82"/>
      <c r="T67" s="81" t="e">
        <f t="shared" ref="T67:T100" si="12">K67</f>
        <v>#N/A</v>
      </c>
    </row>
    <row r="68" spans="1:20" ht="17.399999999999999" customHeight="1" x14ac:dyDescent="0.25">
      <c r="A68" s="88"/>
      <c r="B68" s="89"/>
      <c r="C68" s="88"/>
      <c r="D68" s="90"/>
      <c r="E68" s="90"/>
      <c r="F68" s="91"/>
      <c r="G68" s="92"/>
      <c r="H68" s="83">
        <f t="shared" si="8"/>
        <v>0</v>
      </c>
      <c r="I68" s="84">
        <f t="shared" si="7"/>
        <v>0</v>
      </c>
      <c r="J68" s="36" t="e">
        <f>VLOOKUP(E68,Listes!$E$2:$F$19,2,FALSE)</f>
        <v>#N/A</v>
      </c>
      <c r="K68" s="37" t="e">
        <f t="shared" si="9"/>
        <v>#N/A</v>
      </c>
      <c r="L68" s="119"/>
      <c r="O68" s="24">
        <v>10</v>
      </c>
      <c r="P68" s="24" t="e">
        <f>VLOOKUP(E68,Listes!$E$2:$G$19,3,FALSE)</f>
        <v>#N/A</v>
      </c>
      <c r="Q68" s="2">
        <f t="shared" si="10"/>
        <v>0</v>
      </c>
      <c r="R68" s="81">
        <f t="shared" si="11"/>
        <v>0</v>
      </c>
      <c r="S68" s="82"/>
      <c r="T68" s="81" t="e">
        <f t="shared" si="12"/>
        <v>#N/A</v>
      </c>
    </row>
    <row r="69" spans="1:20" ht="17.399999999999999" customHeight="1" x14ac:dyDescent="0.25">
      <c r="A69" s="88"/>
      <c r="B69" s="89"/>
      <c r="C69" s="88"/>
      <c r="D69" s="90"/>
      <c r="E69" s="90"/>
      <c r="F69" s="91"/>
      <c r="G69" s="92"/>
      <c r="H69" s="83">
        <f t="shared" si="8"/>
        <v>0</v>
      </c>
      <c r="I69" s="84">
        <f t="shared" si="7"/>
        <v>0</v>
      </c>
      <c r="J69" s="36" t="e">
        <f>VLOOKUP(E69,Listes!$E$2:$F$19,2,FALSE)</f>
        <v>#N/A</v>
      </c>
      <c r="K69" s="37" t="e">
        <f t="shared" si="9"/>
        <v>#N/A</v>
      </c>
      <c r="L69" s="119"/>
      <c r="O69" s="24">
        <v>10</v>
      </c>
      <c r="P69" s="24" t="e">
        <f>VLOOKUP(E69,Listes!$E$2:$G$19,3,FALSE)</f>
        <v>#N/A</v>
      </c>
      <c r="Q69" s="2">
        <f t="shared" si="10"/>
        <v>0</v>
      </c>
      <c r="R69" s="81">
        <f t="shared" si="11"/>
        <v>0</v>
      </c>
      <c r="S69" s="82"/>
      <c r="T69" s="81" t="e">
        <f t="shared" si="12"/>
        <v>#N/A</v>
      </c>
    </row>
    <row r="70" spans="1:20" ht="17.399999999999999" customHeight="1" x14ac:dyDescent="0.25">
      <c r="A70" s="88"/>
      <c r="B70" s="89"/>
      <c r="C70" s="88"/>
      <c r="D70" s="90"/>
      <c r="E70" s="90"/>
      <c r="F70" s="91"/>
      <c r="G70" s="92"/>
      <c r="H70" s="83">
        <f t="shared" si="8"/>
        <v>0</v>
      </c>
      <c r="I70" s="84">
        <f t="shared" si="7"/>
        <v>0</v>
      </c>
      <c r="J70" s="36" t="e">
        <f>VLOOKUP(E70,Listes!$E$2:$F$19,2,FALSE)</f>
        <v>#N/A</v>
      </c>
      <c r="K70" s="37" t="e">
        <f t="shared" si="9"/>
        <v>#N/A</v>
      </c>
      <c r="L70" s="119"/>
      <c r="O70" s="24">
        <v>10</v>
      </c>
      <c r="P70" s="24" t="e">
        <f>VLOOKUP(E70,Listes!$E$2:$G$19,3,FALSE)</f>
        <v>#N/A</v>
      </c>
      <c r="Q70" s="2">
        <f t="shared" si="10"/>
        <v>0</v>
      </c>
      <c r="R70" s="81">
        <f t="shared" si="11"/>
        <v>0</v>
      </c>
      <c r="S70" s="82"/>
      <c r="T70" s="81" t="e">
        <f t="shared" si="12"/>
        <v>#N/A</v>
      </c>
    </row>
    <row r="71" spans="1:20" ht="17.399999999999999" customHeight="1" x14ac:dyDescent="0.25">
      <c r="A71" s="88"/>
      <c r="B71" s="89"/>
      <c r="C71" s="88"/>
      <c r="D71" s="90"/>
      <c r="E71" s="90"/>
      <c r="F71" s="91"/>
      <c r="G71" s="92"/>
      <c r="H71" s="83">
        <f t="shared" si="8"/>
        <v>0</v>
      </c>
      <c r="I71" s="84">
        <f t="shared" si="7"/>
        <v>0</v>
      </c>
      <c r="J71" s="36" t="e">
        <f>VLOOKUP(E71,Listes!$E$2:$F$19,2,FALSE)</f>
        <v>#N/A</v>
      </c>
      <c r="K71" s="37" t="e">
        <f t="shared" si="9"/>
        <v>#N/A</v>
      </c>
      <c r="L71" s="119"/>
      <c r="O71" s="24">
        <v>10</v>
      </c>
      <c r="P71" s="24" t="e">
        <f>VLOOKUP(E71,Listes!$E$2:$G$19,3,FALSE)</f>
        <v>#N/A</v>
      </c>
      <c r="Q71" s="2">
        <f t="shared" si="10"/>
        <v>0</v>
      </c>
      <c r="R71" s="81">
        <f t="shared" si="11"/>
        <v>0</v>
      </c>
      <c r="S71" s="82"/>
      <c r="T71" s="81" t="e">
        <f t="shared" si="12"/>
        <v>#N/A</v>
      </c>
    </row>
    <row r="72" spans="1:20" ht="17.399999999999999" customHeight="1" x14ac:dyDescent="0.25">
      <c r="A72" s="88"/>
      <c r="B72" s="89"/>
      <c r="C72" s="88"/>
      <c r="D72" s="90"/>
      <c r="E72" s="90"/>
      <c r="F72" s="91"/>
      <c r="G72" s="92"/>
      <c r="H72" s="83">
        <f t="shared" si="8"/>
        <v>0</v>
      </c>
      <c r="I72" s="84">
        <f t="shared" si="7"/>
        <v>0</v>
      </c>
      <c r="J72" s="36" t="e">
        <f>VLOOKUP(E72,Listes!$E$2:$F$19,2,FALSE)</f>
        <v>#N/A</v>
      </c>
      <c r="K72" s="37" t="e">
        <f t="shared" si="9"/>
        <v>#N/A</v>
      </c>
      <c r="L72" s="119"/>
      <c r="O72" s="24">
        <v>10</v>
      </c>
      <c r="P72" s="24" t="e">
        <f>VLOOKUP(E72,Listes!$E$2:$G$19,3,FALSE)</f>
        <v>#N/A</v>
      </c>
      <c r="Q72" s="2">
        <f t="shared" si="10"/>
        <v>0</v>
      </c>
      <c r="R72" s="81">
        <f t="shared" si="11"/>
        <v>0</v>
      </c>
      <c r="S72" s="82"/>
      <c r="T72" s="81" t="e">
        <f t="shared" si="12"/>
        <v>#N/A</v>
      </c>
    </row>
    <row r="73" spans="1:20" ht="17.399999999999999" customHeight="1" x14ac:dyDescent="0.25">
      <c r="A73" s="88"/>
      <c r="B73" s="89"/>
      <c r="C73" s="88"/>
      <c r="D73" s="90"/>
      <c r="E73" s="90"/>
      <c r="F73" s="91"/>
      <c r="G73" s="92"/>
      <c r="H73" s="83">
        <f>F73*G73</f>
        <v>0</v>
      </c>
      <c r="I73" s="84">
        <f t="shared" si="7"/>
        <v>0</v>
      </c>
      <c r="J73" s="36" t="e">
        <f>VLOOKUP(E73,Listes!$E$2:$F$19,2,FALSE)</f>
        <v>#N/A</v>
      </c>
      <c r="K73" s="37" t="e">
        <f t="shared" si="9"/>
        <v>#N/A</v>
      </c>
      <c r="L73" s="119"/>
      <c r="O73" s="24">
        <v>10</v>
      </c>
      <c r="P73" s="24" t="e">
        <f>VLOOKUP(E73,Listes!$E$2:$G$19,3,FALSE)</f>
        <v>#N/A</v>
      </c>
      <c r="Q73" s="2">
        <f t="shared" si="10"/>
        <v>0</v>
      </c>
      <c r="R73" s="81">
        <f t="shared" si="11"/>
        <v>0</v>
      </c>
      <c r="S73" s="82"/>
      <c r="T73" s="81" t="e">
        <f t="shared" si="12"/>
        <v>#N/A</v>
      </c>
    </row>
    <row r="74" spans="1:20" ht="17.399999999999999" customHeight="1" x14ac:dyDescent="0.25">
      <c r="A74" s="88"/>
      <c r="B74" s="89"/>
      <c r="C74" s="88"/>
      <c r="D74" s="90"/>
      <c r="E74" s="90"/>
      <c r="F74" s="91"/>
      <c r="G74" s="92"/>
      <c r="H74" s="83">
        <f t="shared" si="8"/>
        <v>0</v>
      </c>
      <c r="I74" s="84">
        <f t="shared" si="7"/>
        <v>0</v>
      </c>
      <c r="J74" s="36" t="e">
        <f>VLOOKUP(E74,Listes!$E$2:$F$19,2,FALSE)</f>
        <v>#N/A</v>
      </c>
      <c r="K74" s="37" t="e">
        <f t="shared" si="9"/>
        <v>#N/A</v>
      </c>
      <c r="L74" s="119"/>
      <c r="O74" s="24">
        <v>10</v>
      </c>
      <c r="P74" s="24" t="e">
        <f>VLOOKUP(E74,Listes!$E$2:$G$19,3,FALSE)</f>
        <v>#N/A</v>
      </c>
      <c r="Q74" s="2">
        <f t="shared" si="10"/>
        <v>0</v>
      </c>
      <c r="R74" s="81">
        <f t="shared" si="11"/>
        <v>0</v>
      </c>
      <c r="S74" s="82"/>
      <c r="T74" s="81" t="e">
        <f t="shared" si="12"/>
        <v>#N/A</v>
      </c>
    </row>
    <row r="75" spans="1:20" ht="17.399999999999999" customHeight="1" x14ac:dyDescent="0.25">
      <c r="A75" s="88"/>
      <c r="B75" s="89"/>
      <c r="C75" s="88"/>
      <c r="D75" s="90"/>
      <c r="E75" s="90"/>
      <c r="F75" s="91"/>
      <c r="G75" s="92"/>
      <c r="H75" s="83">
        <f t="shared" si="8"/>
        <v>0</v>
      </c>
      <c r="I75" s="84">
        <f t="shared" si="7"/>
        <v>0</v>
      </c>
      <c r="J75" s="36" t="e">
        <f>VLOOKUP(E75,Listes!$E$2:$F$19,2,FALSE)</f>
        <v>#N/A</v>
      </c>
      <c r="K75" s="37" t="e">
        <f t="shared" si="9"/>
        <v>#N/A</v>
      </c>
      <c r="L75" s="119"/>
      <c r="O75" s="24">
        <v>10</v>
      </c>
      <c r="P75" s="24" t="e">
        <f>VLOOKUP(E75,Listes!$E$2:$G$19,3,FALSE)</f>
        <v>#N/A</v>
      </c>
      <c r="Q75" s="2">
        <f t="shared" si="10"/>
        <v>0</v>
      </c>
      <c r="R75" s="81">
        <f t="shared" si="11"/>
        <v>0</v>
      </c>
      <c r="S75" s="82"/>
      <c r="T75" s="81" t="e">
        <f t="shared" si="12"/>
        <v>#N/A</v>
      </c>
    </row>
    <row r="76" spans="1:20" ht="17.399999999999999" customHeight="1" x14ac:dyDescent="0.25">
      <c r="A76" s="88"/>
      <c r="B76" s="89"/>
      <c r="C76" s="88"/>
      <c r="D76" s="90"/>
      <c r="E76" s="90"/>
      <c r="F76" s="91"/>
      <c r="G76" s="92"/>
      <c r="H76" s="83">
        <f t="shared" si="8"/>
        <v>0</v>
      </c>
      <c r="I76" s="84">
        <f t="shared" si="7"/>
        <v>0</v>
      </c>
      <c r="J76" s="36" t="e">
        <f>VLOOKUP(E76,Listes!$E$2:$F$19,2,FALSE)</f>
        <v>#N/A</v>
      </c>
      <c r="K76" s="37" t="e">
        <f t="shared" si="9"/>
        <v>#N/A</v>
      </c>
      <c r="L76" s="119"/>
      <c r="O76" s="24">
        <v>10</v>
      </c>
      <c r="P76" s="24" t="e">
        <f>VLOOKUP(E76,Listes!$E$2:$G$19,3,FALSE)</f>
        <v>#N/A</v>
      </c>
      <c r="Q76" s="2">
        <f t="shared" si="10"/>
        <v>0</v>
      </c>
      <c r="R76" s="81">
        <f t="shared" si="11"/>
        <v>0</v>
      </c>
      <c r="S76" s="82"/>
      <c r="T76" s="81" t="e">
        <f t="shared" si="12"/>
        <v>#N/A</v>
      </c>
    </row>
    <row r="77" spans="1:20" ht="17.399999999999999" customHeight="1" x14ac:dyDescent="0.25">
      <c r="A77" s="88"/>
      <c r="B77" s="89"/>
      <c r="C77" s="88"/>
      <c r="D77" s="90"/>
      <c r="E77" s="90"/>
      <c r="F77" s="91"/>
      <c r="G77" s="92"/>
      <c r="H77" s="83">
        <f t="shared" si="8"/>
        <v>0</v>
      </c>
      <c r="I77" s="84">
        <f t="shared" si="7"/>
        <v>0</v>
      </c>
      <c r="J77" s="36" t="e">
        <f>VLOOKUP(E77,Listes!$E$2:$F$19,2,FALSE)</f>
        <v>#N/A</v>
      </c>
      <c r="K77" s="37" t="e">
        <f t="shared" si="9"/>
        <v>#N/A</v>
      </c>
      <c r="L77" s="119"/>
      <c r="O77" s="24">
        <v>10</v>
      </c>
      <c r="P77" s="24" t="e">
        <f>VLOOKUP(E77,Listes!$E$2:$G$19,3,FALSE)</f>
        <v>#N/A</v>
      </c>
      <c r="Q77" s="2">
        <f t="shared" si="10"/>
        <v>0</v>
      </c>
      <c r="R77" s="81">
        <f t="shared" si="11"/>
        <v>0</v>
      </c>
      <c r="S77" s="82"/>
      <c r="T77" s="81" t="e">
        <f t="shared" si="12"/>
        <v>#N/A</v>
      </c>
    </row>
    <row r="78" spans="1:20" ht="17.399999999999999" customHeight="1" x14ac:dyDescent="0.25">
      <c r="A78" s="88"/>
      <c r="B78" s="89"/>
      <c r="C78" s="88"/>
      <c r="D78" s="90"/>
      <c r="E78" s="90"/>
      <c r="F78" s="91"/>
      <c r="G78" s="92"/>
      <c r="H78" s="83">
        <f t="shared" si="8"/>
        <v>0</v>
      </c>
      <c r="I78" s="84">
        <f t="shared" si="7"/>
        <v>0</v>
      </c>
      <c r="J78" s="36" t="e">
        <f>VLOOKUP(E78,Listes!$E$2:$F$19,2,FALSE)</f>
        <v>#N/A</v>
      </c>
      <c r="K78" s="37" t="e">
        <f t="shared" si="9"/>
        <v>#N/A</v>
      </c>
      <c r="L78" s="119"/>
      <c r="O78" s="24">
        <v>10</v>
      </c>
      <c r="P78" s="24" t="e">
        <f>VLOOKUP(E78,Listes!$E$2:$G$19,3,FALSE)</f>
        <v>#N/A</v>
      </c>
      <c r="Q78" s="2">
        <f t="shared" si="10"/>
        <v>0</v>
      </c>
      <c r="R78" s="81">
        <f t="shared" si="11"/>
        <v>0</v>
      </c>
      <c r="S78" s="82"/>
      <c r="T78" s="81" t="e">
        <f t="shared" si="12"/>
        <v>#N/A</v>
      </c>
    </row>
    <row r="79" spans="1:20" ht="17.399999999999999" customHeight="1" x14ac:dyDescent="0.25">
      <c r="A79" s="88"/>
      <c r="B79" s="89"/>
      <c r="C79" s="88"/>
      <c r="D79" s="90"/>
      <c r="E79" s="90"/>
      <c r="F79" s="91"/>
      <c r="G79" s="92"/>
      <c r="H79" s="83">
        <f t="shared" si="8"/>
        <v>0</v>
      </c>
      <c r="I79" s="84">
        <f t="shared" si="7"/>
        <v>0</v>
      </c>
      <c r="J79" s="36" t="e">
        <f>VLOOKUP(E79,Listes!$E$2:$F$19,2,FALSE)</f>
        <v>#N/A</v>
      </c>
      <c r="K79" s="37" t="e">
        <f t="shared" si="9"/>
        <v>#N/A</v>
      </c>
      <c r="L79" s="119"/>
      <c r="O79" s="24">
        <v>10</v>
      </c>
      <c r="P79" s="24" t="e">
        <f>VLOOKUP(E79,Listes!$E$2:$G$19,3,FALSE)</f>
        <v>#N/A</v>
      </c>
      <c r="Q79" s="2">
        <f t="shared" si="10"/>
        <v>0</v>
      </c>
      <c r="R79" s="81">
        <f t="shared" si="11"/>
        <v>0</v>
      </c>
      <c r="S79" s="82"/>
      <c r="T79" s="81" t="e">
        <f t="shared" si="12"/>
        <v>#N/A</v>
      </c>
    </row>
    <row r="80" spans="1:20" ht="17.399999999999999" customHeight="1" x14ac:dyDescent="0.25">
      <c r="A80" s="88"/>
      <c r="B80" s="89"/>
      <c r="C80" s="88"/>
      <c r="D80" s="90"/>
      <c r="E80" s="90"/>
      <c r="F80" s="91"/>
      <c r="G80" s="92"/>
      <c r="H80" s="83">
        <f t="shared" si="8"/>
        <v>0</v>
      </c>
      <c r="I80" s="84">
        <f t="shared" si="7"/>
        <v>0</v>
      </c>
      <c r="J80" s="36" t="e">
        <f>VLOOKUP(E80,Listes!$E$2:$F$19,2,FALSE)</f>
        <v>#N/A</v>
      </c>
      <c r="K80" s="37" t="e">
        <f t="shared" si="9"/>
        <v>#N/A</v>
      </c>
      <c r="L80" s="119"/>
      <c r="O80" s="24">
        <v>10</v>
      </c>
      <c r="P80" s="24" t="e">
        <f>VLOOKUP(E80,Listes!$E$2:$G$19,3,FALSE)</f>
        <v>#N/A</v>
      </c>
      <c r="Q80" s="2">
        <f t="shared" si="10"/>
        <v>0</v>
      </c>
      <c r="R80" s="81">
        <f t="shared" si="11"/>
        <v>0</v>
      </c>
      <c r="S80" s="82"/>
      <c r="T80" s="81" t="e">
        <f t="shared" si="12"/>
        <v>#N/A</v>
      </c>
    </row>
    <row r="81" spans="1:20" ht="17.399999999999999" customHeight="1" x14ac:dyDescent="0.25">
      <c r="A81" s="88"/>
      <c r="B81" s="89"/>
      <c r="C81" s="88"/>
      <c r="D81" s="90"/>
      <c r="E81" s="90"/>
      <c r="F81" s="91"/>
      <c r="G81" s="92"/>
      <c r="H81" s="83">
        <f t="shared" si="8"/>
        <v>0</v>
      </c>
      <c r="I81" s="84">
        <f t="shared" si="7"/>
        <v>0</v>
      </c>
      <c r="J81" s="36" t="e">
        <f>VLOOKUP(E81,Listes!$E$2:$F$19,2,FALSE)</f>
        <v>#N/A</v>
      </c>
      <c r="K81" s="37" t="e">
        <f t="shared" si="9"/>
        <v>#N/A</v>
      </c>
      <c r="L81" s="119"/>
      <c r="O81" s="24">
        <v>10</v>
      </c>
      <c r="P81" s="24" t="e">
        <f>VLOOKUP(E81,Listes!$E$2:$G$19,3,FALSE)</f>
        <v>#N/A</v>
      </c>
      <c r="Q81" s="2">
        <f t="shared" si="10"/>
        <v>0</v>
      </c>
      <c r="R81" s="81">
        <f t="shared" si="11"/>
        <v>0</v>
      </c>
      <c r="S81" s="82"/>
      <c r="T81" s="81" t="e">
        <f t="shared" si="12"/>
        <v>#N/A</v>
      </c>
    </row>
    <row r="82" spans="1:20" ht="17.399999999999999" customHeight="1" x14ac:dyDescent="0.25">
      <c r="A82" s="88"/>
      <c r="B82" s="89"/>
      <c r="C82" s="88"/>
      <c r="D82" s="90"/>
      <c r="E82" s="90"/>
      <c r="F82" s="91"/>
      <c r="G82" s="92"/>
      <c r="H82" s="83">
        <f t="shared" si="8"/>
        <v>0</v>
      </c>
      <c r="I82" s="84">
        <f t="shared" si="7"/>
        <v>0</v>
      </c>
      <c r="J82" s="36" t="e">
        <f>VLOOKUP(E82,Listes!$E$2:$F$19,2,FALSE)</f>
        <v>#N/A</v>
      </c>
      <c r="K82" s="37" t="e">
        <f t="shared" si="9"/>
        <v>#N/A</v>
      </c>
      <c r="L82" s="119"/>
      <c r="O82" s="24">
        <v>10</v>
      </c>
      <c r="P82" s="24" t="e">
        <f>VLOOKUP(E82,Listes!$E$2:$G$19,3,FALSE)</f>
        <v>#N/A</v>
      </c>
      <c r="Q82" s="2">
        <f t="shared" si="10"/>
        <v>0</v>
      </c>
      <c r="R82" s="81">
        <f t="shared" si="11"/>
        <v>0</v>
      </c>
      <c r="S82" s="82"/>
      <c r="T82" s="81" t="e">
        <f t="shared" si="12"/>
        <v>#N/A</v>
      </c>
    </row>
    <row r="83" spans="1:20" ht="17.399999999999999" customHeight="1" x14ac:dyDescent="0.25">
      <c r="A83" s="88"/>
      <c r="B83" s="89"/>
      <c r="C83" s="88"/>
      <c r="D83" s="90"/>
      <c r="E83" s="90"/>
      <c r="F83" s="91"/>
      <c r="G83" s="92"/>
      <c r="H83" s="83">
        <f t="shared" si="8"/>
        <v>0</v>
      </c>
      <c r="I83" s="84">
        <f t="shared" si="7"/>
        <v>0</v>
      </c>
      <c r="J83" s="36" t="e">
        <f>VLOOKUP(E83,Listes!$E$2:$F$19,2,FALSE)</f>
        <v>#N/A</v>
      </c>
      <c r="K83" s="37" t="e">
        <f t="shared" si="9"/>
        <v>#N/A</v>
      </c>
      <c r="L83" s="119"/>
      <c r="O83" s="24">
        <v>10</v>
      </c>
      <c r="P83" s="24" t="e">
        <f>VLOOKUP(E83,Listes!$E$2:$G$19,3,FALSE)</f>
        <v>#N/A</v>
      </c>
      <c r="Q83" s="2">
        <f t="shared" si="10"/>
        <v>0</v>
      </c>
      <c r="R83" s="81">
        <f t="shared" si="11"/>
        <v>0</v>
      </c>
      <c r="S83" s="82"/>
      <c r="T83" s="81" t="e">
        <f t="shared" si="12"/>
        <v>#N/A</v>
      </c>
    </row>
    <row r="84" spans="1:20" ht="17.399999999999999" customHeight="1" x14ac:dyDescent="0.25">
      <c r="A84" s="88"/>
      <c r="B84" s="89"/>
      <c r="C84" s="88"/>
      <c r="D84" s="90"/>
      <c r="E84" s="90"/>
      <c r="F84" s="91"/>
      <c r="G84" s="92"/>
      <c r="H84" s="83">
        <f t="shared" si="8"/>
        <v>0</v>
      </c>
      <c r="I84" s="84">
        <f t="shared" si="7"/>
        <v>0</v>
      </c>
      <c r="J84" s="36" t="e">
        <f>VLOOKUP(E84,Listes!$E$2:$F$19,2,FALSE)</f>
        <v>#N/A</v>
      </c>
      <c r="K84" s="37" t="e">
        <f t="shared" si="9"/>
        <v>#N/A</v>
      </c>
      <c r="L84" s="119"/>
      <c r="O84" s="24">
        <v>10</v>
      </c>
      <c r="P84" s="24" t="e">
        <f>VLOOKUP(E84,Listes!$E$2:$G$19,3,FALSE)</f>
        <v>#N/A</v>
      </c>
      <c r="Q84" s="2">
        <f t="shared" si="10"/>
        <v>0</v>
      </c>
      <c r="R84" s="81">
        <f t="shared" si="11"/>
        <v>0</v>
      </c>
      <c r="S84" s="82"/>
      <c r="T84" s="81" t="e">
        <f t="shared" si="12"/>
        <v>#N/A</v>
      </c>
    </row>
    <row r="85" spans="1:20" ht="17.399999999999999" customHeight="1" x14ac:dyDescent="0.25">
      <c r="A85" s="88"/>
      <c r="B85" s="89"/>
      <c r="C85" s="88"/>
      <c r="D85" s="90"/>
      <c r="E85" s="90"/>
      <c r="F85" s="91"/>
      <c r="G85" s="92"/>
      <c r="H85" s="83">
        <f t="shared" si="8"/>
        <v>0</v>
      </c>
      <c r="I85" s="84">
        <f t="shared" si="7"/>
        <v>0</v>
      </c>
      <c r="J85" s="36" t="e">
        <f>VLOOKUP(E85,Listes!$E$2:$F$19,2,FALSE)</f>
        <v>#N/A</v>
      </c>
      <c r="K85" s="37" t="e">
        <f t="shared" si="9"/>
        <v>#N/A</v>
      </c>
      <c r="L85" s="119"/>
      <c r="O85" s="24">
        <v>10</v>
      </c>
      <c r="P85" s="24" t="e">
        <f>VLOOKUP(E85,Listes!$E$2:$G$19,3,FALSE)</f>
        <v>#N/A</v>
      </c>
      <c r="Q85" s="2">
        <f t="shared" si="10"/>
        <v>0</v>
      </c>
      <c r="R85" s="81">
        <f t="shared" si="11"/>
        <v>0</v>
      </c>
      <c r="S85" s="82"/>
      <c r="T85" s="81" t="e">
        <f t="shared" si="12"/>
        <v>#N/A</v>
      </c>
    </row>
    <row r="86" spans="1:20" ht="17.399999999999999" customHeight="1" x14ac:dyDescent="0.25">
      <c r="A86" s="88"/>
      <c r="B86" s="89"/>
      <c r="C86" s="88"/>
      <c r="D86" s="90"/>
      <c r="E86" s="90"/>
      <c r="F86" s="91"/>
      <c r="G86" s="92"/>
      <c r="H86" s="83">
        <f t="shared" si="8"/>
        <v>0</v>
      </c>
      <c r="I86" s="84">
        <f t="shared" si="7"/>
        <v>0</v>
      </c>
      <c r="J86" s="36" t="e">
        <f>VLOOKUP(E86,Listes!$E$2:$F$19,2,FALSE)</f>
        <v>#N/A</v>
      </c>
      <c r="K86" s="37" t="e">
        <f t="shared" si="9"/>
        <v>#N/A</v>
      </c>
      <c r="L86" s="119"/>
      <c r="O86" s="24">
        <v>10</v>
      </c>
      <c r="P86" s="24" t="e">
        <f>VLOOKUP(E86,Listes!$E$2:$G$19,3,FALSE)</f>
        <v>#N/A</v>
      </c>
      <c r="Q86" s="2">
        <f t="shared" si="10"/>
        <v>0</v>
      </c>
      <c r="R86" s="81">
        <f t="shared" si="11"/>
        <v>0</v>
      </c>
      <c r="S86" s="82"/>
      <c r="T86" s="81" t="e">
        <f t="shared" si="12"/>
        <v>#N/A</v>
      </c>
    </row>
    <row r="87" spans="1:20" ht="17.399999999999999" customHeight="1" x14ac:dyDescent="0.25">
      <c r="A87" s="88"/>
      <c r="B87" s="89"/>
      <c r="C87" s="88"/>
      <c r="D87" s="90"/>
      <c r="E87" s="90"/>
      <c r="F87" s="91"/>
      <c r="G87" s="92"/>
      <c r="H87" s="83">
        <f t="shared" si="8"/>
        <v>0</v>
      </c>
      <c r="I87" s="84">
        <f t="shared" si="7"/>
        <v>0</v>
      </c>
      <c r="J87" s="36" t="e">
        <f>VLOOKUP(E87,Listes!$E$2:$F$19,2,FALSE)</f>
        <v>#N/A</v>
      </c>
      <c r="K87" s="37" t="e">
        <f t="shared" si="9"/>
        <v>#N/A</v>
      </c>
      <c r="L87" s="119"/>
      <c r="O87" s="24">
        <v>10</v>
      </c>
      <c r="P87" s="24" t="e">
        <f>VLOOKUP(E87,Listes!$E$2:$G$19,3,FALSE)</f>
        <v>#N/A</v>
      </c>
      <c r="Q87" s="2">
        <f t="shared" si="10"/>
        <v>0</v>
      </c>
      <c r="R87" s="81">
        <f t="shared" si="11"/>
        <v>0</v>
      </c>
      <c r="S87" s="82"/>
      <c r="T87" s="81" t="e">
        <f t="shared" si="12"/>
        <v>#N/A</v>
      </c>
    </row>
    <row r="88" spans="1:20" ht="17.399999999999999" customHeight="1" x14ac:dyDescent="0.25">
      <c r="A88" s="88"/>
      <c r="B88" s="89"/>
      <c r="C88" s="88"/>
      <c r="D88" s="90"/>
      <c r="E88" s="90"/>
      <c r="F88" s="91"/>
      <c r="G88" s="92"/>
      <c r="H88" s="83">
        <f t="shared" si="8"/>
        <v>0</v>
      </c>
      <c r="I88" s="84">
        <f t="shared" si="7"/>
        <v>0</v>
      </c>
      <c r="J88" s="36" t="e">
        <f>VLOOKUP(E88,Listes!$E$2:$F$19,2,FALSE)</f>
        <v>#N/A</v>
      </c>
      <c r="K88" s="37" t="e">
        <f t="shared" si="9"/>
        <v>#N/A</v>
      </c>
      <c r="L88" s="119"/>
      <c r="O88" s="24">
        <v>10</v>
      </c>
      <c r="P88" s="24" t="e">
        <f>VLOOKUP(E88,Listes!$E$2:$G$19,3,FALSE)</f>
        <v>#N/A</v>
      </c>
      <c r="Q88" s="2">
        <f t="shared" si="10"/>
        <v>0</v>
      </c>
      <c r="R88" s="81">
        <f t="shared" si="11"/>
        <v>0</v>
      </c>
      <c r="S88" s="82"/>
      <c r="T88" s="81" t="e">
        <f t="shared" si="12"/>
        <v>#N/A</v>
      </c>
    </row>
    <row r="89" spans="1:20" ht="17.399999999999999" customHeight="1" x14ac:dyDescent="0.25">
      <c r="A89" s="88"/>
      <c r="B89" s="89"/>
      <c r="C89" s="88"/>
      <c r="D89" s="90"/>
      <c r="E89" s="90"/>
      <c r="F89" s="91"/>
      <c r="G89" s="92"/>
      <c r="H89" s="83">
        <f t="shared" si="8"/>
        <v>0</v>
      </c>
      <c r="I89" s="84">
        <f t="shared" si="7"/>
        <v>0</v>
      </c>
      <c r="J89" s="36" t="e">
        <f>VLOOKUP(E89,Listes!$E$2:$F$19,2,FALSE)</f>
        <v>#N/A</v>
      </c>
      <c r="K89" s="37" t="e">
        <f t="shared" si="9"/>
        <v>#N/A</v>
      </c>
      <c r="L89" s="119"/>
      <c r="O89" s="24">
        <v>10</v>
      </c>
      <c r="P89" s="24" t="e">
        <f>VLOOKUP(E89,Listes!$E$2:$G$19,3,FALSE)</f>
        <v>#N/A</v>
      </c>
      <c r="Q89" s="2">
        <f t="shared" si="10"/>
        <v>0</v>
      </c>
      <c r="R89" s="81">
        <f t="shared" si="11"/>
        <v>0</v>
      </c>
      <c r="S89" s="82"/>
      <c r="T89" s="81" t="e">
        <f t="shared" si="12"/>
        <v>#N/A</v>
      </c>
    </row>
    <row r="90" spans="1:20" ht="17.399999999999999" customHeight="1" x14ac:dyDescent="0.25">
      <c r="A90" s="88"/>
      <c r="B90" s="89"/>
      <c r="C90" s="88"/>
      <c r="D90" s="90"/>
      <c r="E90" s="90"/>
      <c r="F90" s="91"/>
      <c r="G90" s="92"/>
      <c r="H90" s="83">
        <f t="shared" si="8"/>
        <v>0</v>
      </c>
      <c r="I90" s="84">
        <f t="shared" si="7"/>
        <v>0</v>
      </c>
      <c r="J90" s="36" t="e">
        <f>VLOOKUP(E90,Listes!$E$2:$F$19,2,FALSE)</f>
        <v>#N/A</v>
      </c>
      <c r="K90" s="37" t="e">
        <f t="shared" si="9"/>
        <v>#N/A</v>
      </c>
      <c r="L90" s="119"/>
      <c r="O90" s="24">
        <v>10</v>
      </c>
      <c r="P90" s="24" t="e">
        <f>VLOOKUP(E90,Listes!$E$2:$G$19,3,FALSE)</f>
        <v>#N/A</v>
      </c>
      <c r="Q90" s="2">
        <f t="shared" si="10"/>
        <v>0</v>
      </c>
      <c r="R90" s="81">
        <f t="shared" si="11"/>
        <v>0</v>
      </c>
      <c r="S90" s="82"/>
      <c r="T90" s="81" t="e">
        <f t="shared" si="12"/>
        <v>#N/A</v>
      </c>
    </row>
    <row r="91" spans="1:20" ht="17.399999999999999" customHeight="1" x14ac:dyDescent="0.25">
      <c r="A91" s="88"/>
      <c r="B91" s="89"/>
      <c r="C91" s="88"/>
      <c r="D91" s="90"/>
      <c r="E91" s="90"/>
      <c r="F91" s="91"/>
      <c r="G91" s="92"/>
      <c r="H91" s="83">
        <f t="shared" si="8"/>
        <v>0</v>
      </c>
      <c r="I91" s="84">
        <f t="shared" si="7"/>
        <v>0</v>
      </c>
      <c r="J91" s="36" t="e">
        <f>VLOOKUP(E91,Listes!$E$2:$F$19,2,FALSE)</f>
        <v>#N/A</v>
      </c>
      <c r="K91" s="37" t="e">
        <f t="shared" si="9"/>
        <v>#N/A</v>
      </c>
      <c r="L91" s="119"/>
      <c r="O91" s="24">
        <v>10</v>
      </c>
      <c r="P91" s="24" t="e">
        <f>VLOOKUP(E91,Listes!$E$2:$G$19,3,FALSE)</f>
        <v>#N/A</v>
      </c>
      <c r="Q91" s="2">
        <f t="shared" si="10"/>
        <v>0</v>
      </c>
      <c r="R91" s="81">
        <f t="shared" si="11"/>
        <v>0</v>
      </c>
      <c r="S91" s="82"/>
      <c r="T91" s="81" t="e">
        <f t="shared" si="12"/>
        <v>#N/A</v>
      </c>
    </row>
    <row r="92" spans="1:20" ht="17.399999999999999" customHeight="1" x14ac:dyDescent="0.25">
      <c r="A92" s="88"/>
      <c r="B92" s="89"/>
      <c r="C92" s="88"/>
      <c r="D92" s="90"/>
      <c r="E92" s="90"/>
      <c r="F92" s="91"/>
      <c r="G92" s="92"/>
      <c r="H92" s="83">
        <f t="shared" si="8"/>
        <v>0</v>
      </c>
      <c r="I92" s="84">
        <f t="shared" si="7"/>
        <v>0</v>
      </c>
      <c r="J92" s="36" t="e">
        <f>VLOOKUP(E92,Listes!$E$2:$F$19,2,FALSE)</f>
        <v>#N/A</v>
      </c>
      <c r="K92" s="37" t="e">
        <f t="shared" si="9"/>
        <v>#N/A</v>
      </c>
      <c r="L92" s="119"/>
      <c r="O92" s="24">
        <v>10</v>
      </c>
      <c r="P92" s="24" t="e">
        <f>VLOOKUP(E92,Listes!$E$2:$G$19,3,FALSE)</f>
        <v>#N/A</v>
      </c>
      <c r="Q92" s="2">
        <f t="shared" si="10"/>
        <v>0</v>
      </c>
      <c r="R92" s="81">
        <f t="shared" si="11"/>
        <v>0</v>
      </c>
      <c r="S92" s="82"/>
      <c r="T92" s="81" t="e">
        <f t="shared" si="12"/>
        <v>#N/A</v>
      </c>
    </row>
    <row r="93" spans="1:20" ht="17.399999999999999" customHeight="1" x14ac:dyDescent="0.25">
      <c r="A93" s="88"/>
      <c r="B93" s="89"/>
      <c r="C93" s="88"/>
      <c r="D93" s="90"/>
      <c r="E93" s="90"/>
      <c r="F93" s="91"/>
      <c r="G93" s="92"/>
      <c r="H93" s="83">
        <f t="shared" si="8"/>
        <v>0</v>
      </c>
      <c r="I93" s="84">
        <f t="shared" si="7"/>
        <v>0</v>
      </c>
      <c r="J93" s="36" t="e">
        <f>VLOOKUP(E93,Listes!$E$2:$F$19,2,FALSE)</f>
        <v>#N/A</v>
      </c>
      <c r="K93" s="37" t="e">
        <f t="shared" si="9"/>
        <v>#N/A</v>
      </c>
      <c r="L93" s="119"/>
      <c r="O93" s="24">
        <v>10</v>
      </c>
      <c r="P93" s="24" t="e">
        <f>VLOOKUP(E93,Listes!$E$2:$G$19,3,FALSE)</f>
        <v>#N/A</v>
      </c>
      <c r="Q93" s="2">
        <f t="shared" si="10"/>
        <v>0</v>
      </c>
      <c r="R93" s="81">
        <f t="shared" si="11"/>
        <v>0</v>
      </c>
      <c r="S93" s="82"/>
      <c r="T93" s="81" t="e">
        <f t="shared" si="12"/>
        <v>#N/A</v>
      </c>
    </row>
    <row r="94" spans="1:20" ht="17.399999999999999" customHeight="1" x14ac:dyDescent="0.25">
      <c r="A94" s="88"/>
      <c r="B94" s="89"/>
      <c r="C94" s="88"/>
      <c r="D94" s="90"/>
      <c r="E94" s="90"/>
      <c r="F94" s="91"/>
      <c r="G94" s="92"/>
      <c r="H94" s="83">
        <f t="shared" si="8"/>
        <v>0</v>
      </c>
      <c r="I94" s="84">
        <f t="shared" si="7"/>
        <v>0</v>
      </c>
      <c r="J94" s="36" t="e">
        <f>VLOOKUP(E94,Listes!$E$2:$F$19,2,FALSE)</f>
        <v>#N/A</v>
      </c>
      <c r="K94" s="37" t="e">
        <f t="shared" si="9"/>
        <v>#N/A</v>
      </c>
      <c r="L94" s="119"/>
      <c r="O94" s="24">
        <v>10</v>
      </c>
      <c r="P94" s="24" t="e">
        <f>VLOOKUP(E94,Listes!$E$2:$G$19,3,FALSE)</f>
        <v>#N/A</v>
      </c>
      <c r="Q94" s="2">
        <f t="shared" si="10"/>
        <v>0</v>
      </c>
      <c r="R94" s="81">
        <f t="shared" si="11"/>
        <v>0</v>
      </c>
      <c r="S94" s="82"/>
      <c r="T94" s="81" t="e">
        <f t="shared" si="12"/>
        <v>#N/A</v>
      </c>
    </row>
    <row r="95" spans="1:20" ht="17.399999999999999" customHeight="1" x14ac:dyDescent="0.25">
      <c r="A95" s="88"/>
      <c r="B95" s="89"/>
      <c r="C95" s="88"/>
      <c r="D95" s="90"/>
      <c r="E95" s="90"/>
      <c r="F95" s="91"/>
      <c r="G95" s="92"/>
      <c r="H95" s="83">
        <f t="shared" si="8"/>
        <v>0</v>
      </c>
      <c r="I95" s="84">
        <f t="shared" si="7"/>
        <v>0</v>
      </c>
      <c r="J95" s="36" t="e">
        <f>VLOOKUP(E95,Listes!$E$2:$F$19,2,FALSE)</f>
        <v>#N/A</v>
      </c>
      <c r="K95" s="37" t="e">
        <f t="shared" si="9"/>
        <v>#N/A</v>
      </c>
      <c r="L95" s="119"/>
      <c r="O95" s="24">
        <v>10</v>
      </c>
      <c r="P95" s="24" t="e">
        <f>VLOOKUP(E95,Listes!$E$2:$G$19,3,FALSE)</f>
        <v>#N/A</v>
      </c>
      <c r="Q95" s="2">
        <f t="shared" si="10"/>
        <v>0</v>
      </c>
      <c r="R95" s="81">
        <f t="shared" si="11"/>
        <v>0</v>
      </c>
      <c r="S95" s="82"/>
      <c r="T95" s="81" t="e">
        <f t="shared" si="12"/>
        <v>#N/A</v>
      </c>
    </row>
    <row r="96" spans="1:20" ht="17.399999999999999" customHeight="1" x14ac:dyDescent="0.25">
      <c r="A96" s="88"/>
      <c r="B96" s="89"/>
      <c r="C96" s="88"/>
      <c r="D96" s="90"/>
      <c r="E96" s="90"/>
      <c r="F96" s="91"/>
      <c r="G96" s="92"/>
      <c r="H96" s="83">
        <f t="shared" si="8"/>
        <v>0</v>
      </c>
      <c r="I96" s="84">
        <f t="shared" si="7"/>
        <v>0</v>
      </c>
      <c r="J96" s="36" t="e">
        <f>VLOOKUP(E96,Listes!$E$2:$F$19,2,FALSE)</f>
        <v>#N/A</v>
      </c>
      <c r="K96" s="37" t="e">
        <f t="shared" si="9"/>
        <v>#N/A</v>
      </c>
      <c r="L96" s="119"/>
      <c r="O96" s="24">
        <v>10</v>
      </c>
      <c r="P96" s="24" t="e">
        <f>VLOOKUP(E96,Listes!$E$2:$G$19,3,FALSE)</f>
        <v>#N/A</v>
      </c>
      <c r="Q96" s="2">
        <f t="shared" si="10"/>
        <v>0</v>
      </c>
      <c r="R96" s="81">
        <f t="shared" si="11"/>
        <v>0</v>
      </c>
      <c r="S96" s="82"/>
      <c r="T96" s="81" t="e">
        <f t="shared" si="12"/>
        <v>#N/A</v>
      </c>
    </row>
    <row r="97" spans="1:20" ht="17.399999999999999" customHeight="1" x14ac:dyDescent="0.25">
      <c r="A97" s="88"/>
      <c r="B97" s="89"/>
      <c r="C97" s="88"/>
      <c r="D97" s="90"/>
      <c r="E97" s="90"/>
      <c r="F97" s="91"/>
      <c r="G97" s="92"/>
      <c r="H97" s="83">
        <f t="shared" si="8"/>
        <v>0</v>
      </c>
      <c r="I97" s="84">
        <f t="shared" si="7"/>
        <v>0</v>
      </c>
      <c r="J97" s="36" t="e">
        <f>VLOOKUP(E97,Listes!$E$2:$F$19,2,FALSE)</f>
        <v>#N/A</v>
      </c>
      <c r="K97" s="37" t="e">
        <f t="shared" si="9"/>
        <v>#N/A</v>
      </c>
      <c r="L97" s="119"/>
      <c r="O97" s="24">
        <v>10</v>
      </c>
      <c r="P97" s="24" t="e">
        <f>VLOOKUP(E97,Listes!$E$2:$G$19,3,FALSE)</f>
        <v>#N/A</v>
      </c>
      <c r="Q97" s="2">
        <f t="shared" si="10"/>
        <v>0</v>
      </c>
      <c r="R97" s="81">
        <f t="shared" si="11"/>
        <v>0</v>
      </c>
      <c r="S97" s="82"/>
      <c r="T97" s="81" t="e">
        <f t="shared" si="12"/>
        <v>#N/A</v>
      </c>
    </row>
    <row r="98" spans="1:20" ht="17.399999999999999" customHeight="1" x14ac:dyDescent="0.25">
      <c r="A98" s="88"/>
      <c r="B98" s="89"/>
      <c r="C98" s="88"/>
      <c r="D98" s="90"/>
      <c r="E98" s="90"/>
      <c r="F98" s="91"/>
      <c r="G98" s="92"/>
      <c r="H98" s="83">
        <f t="shared" si="8"/>
        <v>0</v>
      </c>
      <c r="I98" s="84">
        <f t="shared" si="7"/>
        <v>0</v>
      </c>
      <c r="J98" s="36" t="e">
        <f>VLOOKUP(E98,Listes!$E$2:$F$19,2,FALSE)</f>
        <v>#N/A</v>
      </c>
      <c r="K98" s="37" t="e">
        <f t="shared" si="9"/>
        <v>#N/A</v>
      </c>
      <c r="L98" s="119"/>
      <c r="O98" s="24">
        <v>10</v>
      </c>
      <c r="P98" s="24" t="e">
        <f>VLOOKUP(E98,Listes!$E$2:$G$19,3,FALSE)</f>
        <v>#N/A</v>
      </c>
      <c r="Q98" s="2">
        <f t="shared" si="10"/>
        <v>0</v>
      </c>
      <c r="R98" s="81">
        <f t="shared" si="11"/>
        <v>0</v>
      </c>
      <c r="S98" s="82"/>
      <c r="T98" s="81" t="e">
        <f t="shared" si="12"/>
        <v>#N/A</v>
      </c>
    </row>
    <row r="99" spans="1:20" ht="17.399999999999999" customHeight="1" x14ac:dyDescent="0.25">
      <c r="A99" s="88"/>
      <c r="B99" s="89"/>
      <c r="C99" s="88"/>
      <c r="D99" s="90"/>
      <c r="E99" s="90"/>
      <c r="F99" s="91"/>
      <c r="G99" s="92"/>
      <c r="H99" s="83">
        <f t="shared" si="8"/>
        <v>0</v>
      </c>
      <c r="I99" s="84">
        <f t="shared" si="7"/>
        <v>0</v>
      </c>
      <c r="J99" s="36" t="e">
        <f>VLOOKUP(E99,Listes!$E$2:$F$19,2,FALSE)</f>
        <v>#N/A</v>
      </c>
      <c r="K99" s="37" t="e">
        <f t="shared" si="9"/>
        <v>#N/A</v>
      </c>
      <c r="L99" s="119"/>
      <c r="O99" s="24">
        <v>10</v>
      </c>
      <c r="P99" s="24" t="e">
        <f>VLOOKUP(E99,Listes!$E$2:$G$19,3,FALSE)</f>
        <v>#N/A</v>
      </c>
      <c r="Q99" s="2">
        <f t="shared" si="10"/>
        <v>0</v>
      </c>
      <c r="R99" s="81">
        <f t="shared" si="11"/>
        <v>0</v>
      </c>
      <c r="S99" s="82"/>
      <c r="T99" s="81" t="e">
        <f t="shared" si="12"/>
        <v>#N/A</v>
      </c>
    </row>
    <row r="100" spans="1:20" ht="17.399999999999999" customHeight="1" x14ac:dyDescent="0.25">
      <c r="A100" s="88"/>
      <c r="B100" s="89"/>
      <c r="C100" s="88"/>
      <c r="D100" s="90"/>
      <c r="E100" s="90"/>
      <c r="F100" s="91"/>
      <c r="G100" s="92"/>
      <c r="H100" s="83">
        <f t="shared" si="8"/>
        <v>0</v>
      </c>
      <c r="I100" s="84">
        <f t="shared" si="7"/>
        <v>0</v>
      </c>
      <c r="J100" s="36" t="e">
        <f>VLOOKUP(E100,Listes!$E$2:$F$19,2,FALSE)</f>
        <v>#N/A</v>
      </c>
      <c r="K100" s="37" t="e">
        <f t="shared" si="9"/>
        <v>#N/A</v>
      </c>
      <c r="L100" s="119"/>
      <c r="O100" s="24">
        <v>10</v>
      </c>
      <c r="P100" s="24" t="e">
        <f>VLOOKUP(E100,Listes!$E$2:$G$19,3,FALSE)</f>
        <v>#N/A</v>
      </c>
      <c r="Q100" s="2">
        <f t="shared" si="10"/>
        <v>0</v>
      </c>
      <c r="R100" s="81">
        <f t="shared" si="11"/>
        <v>0</v>
      </c>
      <c r="S100" s="82"/>
      <c r="T100" s="81" t="e">
        <f t="shared" si="12"/>
        <v>#N/A</v>
      </c>
    </row>
  </sheetData>
  <sheetProtection algorithmName="SHA-512" hashValue="fn38QFUBCXupK/DcNWP5r10Rp+yMXqEbiY/LRzTdX7p1suAD2FcTDcSJTbKYrLfZCNS1+0bokFv/DE9Id5w0AA==" saltValue="fA0Yh907SCXW/m60JEwmxA==" spinCount="100000" sheet="1" formatColumns="0" formatRows="0" selectLockedCells="1"/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28849E4-BE74-4034-828D-521FF9ADFBE8}">
          <x14:formula1>
            <xm:f>'3.6 BUDGET TOTAL '!$A$4:$A$7</xm:f>
          </x14:formula1>
          <xm:sqref>C2:C100</xm:sqref>
        </x14:dataValidation>
        <x14:dataValidation type="list" allowBlank="1" showInputMessage="1" showErrorMessage="1" xr:uid="{FD1135F5-4D2C-4A3C-8B7F-6D1308D8875C}">
          <x14:formula1>
            <xm:f>'3.1 Composition portefeuille'!$B$2:$B$5</xm:f>
          </x14:formula1>
          <xm:sqref>A2:A100</xm:sqref>
        </x14:dataValidation>
        <x14:dataValidation type="list" allowBlank="1" showInputMessage="1" showErrorMessage="1" xr:uid="{B0B3FEFB-5C52-4737-8DD6-C244A06DA694}">
          <x14:formula1>
            <xm:f>Listes!$E$2:$E$19</xm:f>
          </x14:formula1>
          <xm:sqref>E2:E100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8F3B-B97C-4D58-B88D-6BB8B1D825AC}">
  <dimension ref="A1:O100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23.6640625" defaultRowHeight="13.2" x14ac:dyDescent="0.25"/>
  <cols>
    <col min="1" max="1" width="18" style="27" bestFit="1" customWidth="1"/>
    <col min="2" max="2" width="6.44140625" style="24" bestFit="1" customWidth="1"/>
    <col min="3" max="3" width="18.77734375" style="27" bestFit="1" customWidth="1"/>
    <col min="4" max="4" width="19.33203125" style="27" bestFit="1" customWidth="1"/>
    <col min="5" max="5" width="13.21875" style="24" bestFit="1" customWidth="1"/>
    <col min="6" max="6" width="17.77734375" style="23" bestFit="1" customWidth="1"/>
    <col min="7" max="7" width="18.6640625" style="87" customWidth="1"/>
    <col min="8" max="8" width="23.88671875" style="24" hidden="1" customWidth="1"/>
    <col min="9" max="9" width="17.44140625" style="24" hidden="1" customWidth="1"/>
    <col min="10" max="10" width="5.109375" style="24" hidden="1" customWidth="1"/>
    <col min="11" max="11" width="6.21875" style="24" hidden="1" customWidth="1"/>
    <col min="12" max="12" width="8" style="24" hidden="1" customWidth="1"/>
    <col min="13" max="13" width="9.77734375" style="24" hidden="1" customWidth="1"/>
    <col min="14" max="14" width="13.44140625" style="24" hidden="1" customWidth="1"/>
    <col min="15" max="15" width="10.21875" style="27" hidden="1" customWidth="1"/>
    <col min="16" max="16384" width="23.6640625" style="27"/>
  </cols>
  <sheetData>
    <row r="1" spans="1:15" ht="31.2" customHeight="1" x14ac:dyDescent="0.25">
      <c r="A1" s="15" t="s">
        <v>120</v>
      </c>
      <c r="B1" s="15" t="s">
        <v>33</v>
      </c>
      <c r="C1" s="15" t="s">
        <v>39</v>
      </c>
      <c r="D1" s="15" t="s">
        <v>42</v>
      </c>
      <c r="E1" s="15" t="s">
        <v>45</v>
      </c>
      <c r="F1" s="15" t="s">
        <v>59</v>
      </c>
      <c r="G1" s="85"/>
      <c r="H1" s="78" t="s">
        <v>86</v>
      </c>
      <c r="I1" s="24" t="s">
        <v>85</v>
      </c>
      <c r="J1" s="79" t="s">
        <v>39</v>
      </c>
      <c r="K1" s="24" t="s">
        <v>50</v>
      </c>
      <c r="L1" s="79" t="s">
        <v>87</v>
      </c>
      <c r="M1" s="24" t="s">
        <v>55</v>
      </c>
      <c r="N1" s="79" t="s">
        <v>106</v>
      </c>
      <c r="O1" s="24" t="s">
        <v>107</v>
      </c>
    </row>
    <row r="2" spans="1:15" ht="17.399999999999999" customHeight="1" x14ac:dyDescent="0.25">
      <c r="A2" s="88"/>
      <c r="B2" s="89"/>
      <c r="C2" s="88"/>
      <c r="D2" s="94"/>
      <c r="E2" s="95"/>
      <c r="F2" s="96"/>
      <c r="G2" s="86"/>
      <c r="I2" s="24">
        <v>46</v>
      </c>
      <c r="J2" s="79"/>
      <c r="K2" s="2">
        <f>D2</f>
        <v>0</v>
      </c>
      <c r="L2" s="79"/>
      <c r="M2" s="81">
        <f>E2</f>
        <v>0</v>
      </c>
      <c r="N2" s="79"/>
    </row>
    <row r="3" spans="1:15" ht="17.399999999999999" customHeight="1" x14ac:dyDescent="0.25">
      <c r="A3" s="88"/>
      <c r="B3" s="89"/>
      <c r="C3" s="88"/>
      <c r="D3" s="94"/>
      <c r="E3" s="95"/>
      <c r="F3" s="96"/>
      <c r="G3" s="86"/>
      <c r="I3" s="24">
        <v>46</v>
      </c>
      <c r="J3" s="79"/>
      <c r="K3" s="2">
        <f t="shared" ref="K3:K66" si="0">D3</f>
        <v>0</v>
      </c>
      <c r="L3" s="79"/>
      <c r="M3" s="81">
        <f t="shared" ref="M3:M66" si="1">E3</f>
        <v>0</v>
      </c>
      <c r="N3" s="79"/>
    </row>
    <row r="4" spans="1:15" ht="17.399999999999999" customHeight="1" x14ac:dyDescent="0.25">
      <c r="A4" s="88"/>
      <c r="B4" s="89"/>
      <c r="C4" s="88"/>
      <c r="D4" s="94"/>
      <c r="E4" s="95"/>
      <c r="F4" s="96"/>
      <c r="G4" s="86"/>
      <c r="I4" s="24">
        <v>46</v>
      </c>
      <c r="J4" s="79"/>
      <c r="K4" s="2">
        <f t="shared" si="0"/>
        <v>0</v>
      </c>
      <c r="L4" s="79"/>
      <c r="M4" s="81">
        <f t="shared" si="1"/>
        <v>0</v>
      </c>
      <c r="N4" s="79"/>
    </row>
    <row r="5" spans="1:15" ht="17.399999999999999" customHeight="1" x14ac:dyDescent="0.25">
      <c r="A5" s="88"/>
      <c r="B5" s="89"/>
      <c r="C5" s="88"/>
      <c r="D5" s="94"/>
      <c r="E5" s="95"/>
      <c r="F5" s="96"/>
      <c r="G5" s="86"/>
      <c r="I5" s="24">
        <v>46</v>
      </c>
      <c r="J5" s="79"/>
      <c r="K5" s="2">
        <f t="shared" si="0"/>
        <v>0</v>
      </c>
      <c r="L5" s="79"/>
      <c r="M5" s="81">
        <f t="shared" si="1"/>
        <v>0</v>
      </c>
      <c r="N5" s="79"/>
    </row>
    <row r="6" spans="1:15" ht="17.399999999999999" customHeight="1" x14ac:dyDescent="0.25">
      <c r="A6" s="88"/>
      <c r="B6" s="89"/>
      <c r="C6" s="88"/>
      <c r="D6" s="94"/>
      <c r="E6" s="95"/>
      <c r="F6" s="96"/>
      <c r="G6" s="86"/>
      <c r="I6" s="24">
        <v>46</v>
      </c>
      <c r="J6" s="79"/>
      <c r="K6" s="2">
        <f t="shared" si="0"/>
        <v>0</v>
      </c>
      <c r="L6" s="79"/>
      <c r="M6" s="81">
        <f t="shared" si="1"/>
        <v>0</v>
      </c>
      <c r="N6" s="79"/>
    </row>
    <row r="7" spans="1:15" ht="17.399999999999999" customHeight="1" x14ac:dyDescent="0.25">
      <c r="A7" s="88"/>
      <c r="B7" s="89"/>
      <c r="C7" s="88"/>
      <c r="D7" s="94"/>
      <c r="E7" s="95"/>
      <c r="F7" s="96"/>
      <c r="G7" s="86"/>
      <c r="I7" s="24">
        <v>46</v>
      </c>
      <c r="J7" s="79"/>
      <c r="K7" s="2">
        <f t="shared" si="0"/>
        <v>0</v>
      </c>
      <c r="L7" s="79"/>
      <c r="M7" s="81">
        <f t="shared" si="1"/>
        <v>0</v>
      </c>
      <c r="N7" s="79"/>
    </row>
    <row r="8" spans="1:15" ht="17.399999999999999" customHeight="1" x14ac:dyDescent="0.25">
      <c r="A8" s="88"/>
      <c r="B8" s="89"/>
      <c r="C8" s="88"/>
      <c r="D8" s="94"/>
      <c r="E8" s="95"/>
      <c r="F8" s="96"/>
      <c r="G8" s="86"/>
      <c r="I8" s="24">
        <v>46</v>
      </c>
      <c r="J8" s="79"/>
      <c r="K8" s="2">
        <f t="shared" si="0"/>
        <v>0</v>
      </c>
      <c r="L8" s="79"/>
      <c r="M8" s="81">
        <f t="shared" si="1"/>
        <v>0</v>
      </c>
      <c r="N8" s="79"/>
    </row>
    <row r="9" spans="1:15" ht="17.399999999999999" customHeight="1" x14ac:dyDescent="0.25">
      <c r="A9" s="88"/>
      <c r="B9" s="89"/>
      <c r="C9" s="88"/>
      <c r="D9" s="94"/>
      <c r="E9" s="95"/>
      <c r="F9" s="96"/>
      <c r="G9" s="86"/>
      <c r="I9" s="24">
        <v>46</v>
      </c>
      <c r="J9" s="79"/>
      <c r="K9" s="2">
        <f t="shared" si="0"/>
        <v>0</v>
      </c>
      <c r="L9" s="79"/>
      <c r="M9" s="81">
        <f t="shared" si="1"/>
        <v>0</v>
      </c>
      <c r="N9" s="79"/>
    </row>
    <row r="10" spans="1:15" ht="17.399999999999999" customHeight="1" x14ac:dyDescent="0.25">
      <c r="A10" s="88"/>
      <c r="B10" s="89"/>
      <c r="C10" s="88"/>
      <c r="D10" s="94"/>
      <c r="E10" s="95"/>
      <c r="F10" s="96"/>
      <c r="G10" s="86"/>
      <c r="I10" s="24">
        <v>46</v>
      </c>
      <c r="J10" s="79"/>
      <c r="K10" s="2">
        <f t="shared" si="0"/>
        <v>0</v>
      </c>
      <c r="L10" s="79"/>
      <c r="M10" s="81">
        <f t="shared" si="1"/>
        <v>0</v>
      </c>
      <c r="N10" s="79"/>
    </row>
    <row r="11" spans="1:15" ht="17.399999999999999" customHeight="1" x14ac:dyDescent="0.25">
      <c r="A11" s="88"/>
      <c r="B11" s="89"/>
      <c r="C11" s="88"/>
      <c r="D11" s="94"/>
      <c r="E11" s="95"/>
      <c r="F11" s="96"/>
      <c r="G11" s="86"/>
      <c r="I11" s="24">
        <v>46</v>
      </c>
      <c r="J11" s="79"/>
      <c r="K11" s="2">
        <f t="shared" si="0"/>
        <v>0</v>
      </c>
      <c r="L11" s="79"/>
      <c r="M11" s="81">
        <f t="shared" si="1"/>
        <v>0</v>
      </c>
      <c r="N11" s="79"/>
    </row>
    <row r="12" spans="1:15" ht="17.399999999999999" customHeight="1" x14ac:dyDescent="0.25">
      <c r="A12" s="88"/>
      <c r="B12" s="89"/>
      <c r="C12" s="88"/>
      <c r="D12" s="94"/>
      <c r="E12" s="95"/>
      <c r="F12" s="96"/>
      <c r="G12" s="86"/>
      <c r="I12" s="24">
        <v>46</v>
      </c>
      <c r="J12" s="79"/>
      <c r="K12" s="2">
        <f t="shared" si="0"/>
        <v>0</v>
      </c>
      <c r="L12" s="79"/>
      <c r="M12" s="81">
        <f t="shared" si="1"/>
        <v>0</v>
      </c>
      <c r="N12" s="79"/>
    </row>
    <row r="13" spans="1:15" ht="17.399999999999999" customHeight="1" x14ac:dyDescent="0.25">
      <c r="A13" s="88"/>
      <c r="B13" s="89"/>
      <c r="C13" s="88"/>
      <c r="D13" s="94"/>
      <c r="E13" s="95"/>
      <c r="F13" s="96"/>
      <c r="G13" s="86"/>
      <c r="I13" s="24">
        <v>46</v>
      </c>
      <c r="J13" s="79"/>
      <c r="K13" s="2">
        <f t="shared" si="0"/>
        <v>0</v>
      </c>
      <c r="L13" s="79"/>
      <c r="M13" s="81">
        <f t="shared" si="1"/>
        <v>0</v>
      </c>
      <c r="N13" s="79"/>
    </row>
    <row r="14" spans="1:15" ht="17.399999999999999" customHeight="1" x14ac:dyDescent="0.25">
      <c r="A14" s="88"/>
      <c r="B14" s="89"/>
      <c r="C14" s="88"/>
      <c r="D14" s="94"/>
      <c r="E14" s="95"/>
      <c r="F14" s="96"/>
      <c r="G14" s="86"/>
      <c r="I14" s="24">
        <v>46</v>
      </c>
      <c r="J14" s="79"/>
      <c r="K14" s="2">
        <f t="shared" si="0"/>
        <v>0</v>
      </c>
      <c r="L14" s="79"/>
      <c r="M14" s="81">
        <f t="shared" si="1"/>
        <v>0</v>
      </c>
      <c r="N14" s="79"/>
    </row>
    <row r="15" spans="1:15" ht="17.399999999999999" customHeight="1" x14ac:dyDescent="0.25">
      <c r="A15" s="88"/>
      <c r="B15" s="89"/>
      <c r="C15" s="88"/>
      <c r="D15" s="94"/>
      <c r="E15" s="95"/>
      <c r="F15" s="96"/>
      <c r="G15" s="86"/>
      <c r="I15" s="24">
        <v>46</v>
      </c>
      <c r="J15" s="79"/>
      <c r="K15" s="2">
        <f t="shared" si="0"/>
        <v>0</v>
      </c>
      <c r="L15" s="79"/>
      <c r="M15" s="81">
        <f t="shared" si="1"/>
        <v>0</v>
      </c>
      <c r="N15" s="79"/>
    </row>
    <row r="16" spans="1:15" ht="17.399999999999999" customHeight="1" x14ac:dyDescent="0.25">
      <c r="A16" s="88"/>
      <c r="B16" s="89"/>
      <c r="C16" s="88"/>
      <c r="D16" s="94"/>
      <c r="E16" s="95"/>
      <c r="F16" s="96"/>
      <c r="G16" s="86"/>
      <c r="I16" s="24">
        <v>46</v>
      </c>
      <c r="J16" s="79"/>
      <c r="K16" s="2">
        <f t="shared" si="0"/>
        <v>0</v>
      </c>
      <c r="L16" s="79"/>
      <c r="M16" s="81">
        <f t="shared" si="1"/>
        <v>0</v>
      </c>
      <c r="N16" s="79"/>
    </row>
    <row r="17" spans="1:14" ht="17.399999999999999" customHeight="1" x14ac:dyDescent="0.25">
      <c r="A17" s="88"/>
      <c r="B17" s="89"/>
      <c r="C17" s="88"/>
      <c r="D17" s="94"/>
      <c r="E17" s="95"/>
      <c r="F17" s="96"/>
      <c r="G17" s="86"/>
      <c r="I17" s="24">
        <v>46</v>
      </c>
      <c r="J17" s="79"/>
      <c r="K17" s="2">
        <f t="shared" si="0"/>
        <v>0</v>
      </c>
      <c r="L17" s="79"/>
      <c r="M17" s="81">
        <f t="shared" si="1"/>
        <v>0</v>
      </c>
      <c r="N17" s="79"/>
    </row>
    <row r="18" spans="1:14" ht="17.399999999999999" customHeight="1" x14ac:dyDescent="0.25">
      <c r="A18" s="88"/>
      <c r="B18" s="89"/>
      <c r="C18" s="88"/>
      <c r="D18" s="94"/>
      <c r="E18" s="95"/>
      <c r="F18" s="96"/>
      <c r="G18" s="86"/>
      <c r="I18" s="24">
        <v>46</v>
      </c>
      <c r="J18" s="79"/>
      <c r="K18" s="2">
        <f t="shared" si="0"/>
        <v>0</v>
      </c>
      <c r="L18" s="79"/>
      <c r="M18" s="81">
        <f t="shared" si="1"/>
        <v>0</v>
      </c>
      <c r="N18" s="79"/>
    </row>
    <row r="19" spans="1:14" ht="17.399999999999999" customHeight="1" x14ac:dyDescent="0.25">
      <c r="A19" s="88"/>
      <c r="B19" s="89"/>
      <c r="C19" s="88"/>
      <c r="D19" s="94"/>
      <c r="E19" s="95"/>
      <c r="F19" s="96"/>
      <c r="G19" s="86"/>
      <c r="I19" s="24">
        <v>46</v>
      </c>
      <c r="J19" s="79"/>
      <c r="K19" s="2">
        <f t="shared" si="0"/>
        <v>0</v>
      </c>
      <c r="L19" s="79"/>
      <c r="M19" s="81">
        <f t="shared" si="1"/>
        <v>0</v>
      </c>
      <c r="N19" s="79"/>
    </row>
    <row r="20" spans="1:14" ht="17.399999999999999" customHeight="1" x14ac:dyDescent="0.25">
      <c r="A20" s="88"/>
      <c r="B20" s="89"/>
      <c r="C20" s="88"/>
      <c r="D20" s="94"/>
      <c r="E20" s="95"/>
      <c r="F20" s="96"/>
      <c r="G20" s="86"/>
      <c r="I20" s="24">
        <v>46</v>
      </c>
      <c r="J20" s="79"/>
      <c r="K20" s="2">
        <f t="shared" si="0"/>
        <v>0</v>
      </c>
      <c r="L20" s="79"/>
      <c r="M20" s="81">
        <f t="shared" si="1"/>
        <v>0</v>
      </c>
      <c r="N20" s="79"/>
    </row>
    <row r="21" spans="1:14" ht="17.399999999999999" customHeight="1" x14ac:dyDescent="0.25">
      <c r="A21" s="88"/>
      <c r="B21" s="89"/>
      <c r="C21" s="88"/>
      <c r="D21" s="94"/>
      <c r="E21" s="95"/>
      <c r="F21" s="96"/>
      <c r="G21" s="86"/>
      <c r="I21" s="24">
        <v>46</v>
      </c>
      <c r="J21" s="79"/>
      <c r="K21" s="2">
        <f t="shared" si="0"/>
        <v>0</v>
      </c>
      <c r="L21" s="79"/>
      <c r="M21" s="81">
        <f t="shared" si="1"/>
        <v>0</v>
      </c>
      <c r="N21" s="79"/>
    </row>
    <row r="22" spans="1:14" ht="17.399999999999999" customHeight="1" x14ac:dyDescent="0.25">
      <c r="A22" s="88"/>
      <c r="B22" s="89"/>
      <c r="C22" s="88"/>
      <c r="D22" s="94"/>
      <c r="E22" s="95"/>
      <c r="F22" s="96"/>
      <c r="G22" s="86"/>
      <c r="I22" s="24">
        <v>46</v>
      </c>
      <c r="J22" s="79"/>
      <c r="K22" s="2">
        <f t="shared" si="0"/>
        <v>0</v>
      </c>
      <c r="L22" s="79"/>
      <c r="M22" s="81">
        <f t="shared" si="1"/>
        <v>0</v>
      </c>
      <c r="N22" s="79"/>
    </row>
    <row r="23" spans="1:14" ht="17.399999999999999" customHeight="1" x14ac:dyDescent="0.25">
      <c r="A23" s="88"/>
      <c r="B23" s="89"/>
      <c r="C23" s="88"/>
      <c r="D23" s="94"/>
      <c r="E23" s="95"/>
      <c r="F23" s="96"/>
      <c r="G23" s="86"/>
      <c r="I23" s="24">
        <v>46</v>
      </c>
      <c r="J23" s="79"/>
      <c r="K23" s="2">
        <f t="shared" si="0"/>
        <v>0</v>
      </c>
      <c r="L23" s="79"/>
      <c r="M23" s="81">
        <f t="shared" si="1"/>
        <v>0</v>
      </c>
      <c r="N23" s="79"/>
    </row>
    <row r="24" spans="1:14" ht="17.399999999999999" customHeight="1" x14ac:dyDescent="0.25">
      <c r="A24" s="88"/>
      <c r="B24" s="89"/>
      <c r="C24" s="88"/>
      <c r="D24" s="94"/>
      <c r="E24" s="95"/>
      <c r="F24" s="96"/>
      <c r="G24" s="86"/>
      <c r="I24" s="24">
        <v>46</v>
      </c>
      <c r="J24" s="79"/>
      <c r="K24" s="2">
        <f t="shared" si="0"/>
        <v>0</v>
      </c>
      <c r="L24" s="79"/>
      <c r="M24" s="81">
        <f t="shared" si="1"/>
        <v>0</v>
      </c>
      <c r="N24" s="79"/>
    </row>
    <row r="25" spans="1:14" ht="17.399999999999999" customHeight="1" x14ac:dyDescent="0.25">
      <c r="A25" s="88"/>
      <c r="B25" s="89"/>
      <c r="C25" s="88"/>
      <c r="D25" s="94"/>
      <c r="E25" s="95"/>
      <c r="F25" s="96"/>
      <c r="G25" s="86"/>
      <c r="I25" s="24">
        <v>46</v>
      </c>
      <c r="J25" s="79"/>
      <c r="K25" s="2">
        <f t="shared" si="0"/>
        <v>0</v>
      </c>
      <c r="L25" s="79"/>
      <c r="M25" s="81">
        <f t="shared" si="1"/>
        <v>0</v>
      </c>
      <c r="N25" s="79"/>
    </row>
    <row r="26" spans="1:14" ht="17.399999999999999" customHeight="1" x14ac:dyDescent="0.25">
      <c r="A26" s="88"/>
      <c r="B26" s="89"/>
      <c r="C26" s="88"/>
      <c r="D26" s="94"/>
      <c r="E26" s="95"/>
      <c r="F26" s="96"/>
      <c r="G26" s="86"/>
      <c r="I26" s="24">
        <v>46</v>
      </c>
      <c r="J26" s="79"/>
      <c r="K26" s="2">
        <f t="shared" si="0"/>
        <v>0</v>
      </c>
      <c r="L26" s="79"/>
      <c r="M26" s="81">
        <f t="shared" si="1"/>
        <v>0</v>
      </c>
      <c r="N26" s="79"/>
    </row>
    <row r="27" spans="1:14" ht="17.399999999999999" customHeight="1" x14ac:dyDescent="0.25">
      <c r="A27" s="88"/>
      <c r="B27" s="89"/>
      <c r="C27" s="88"/>
      <c r="D27" s="94"/>
      <c r="E27" s="95"/>
      <c r="F27" s="96"/>
      <c r="G27" s="86"/>
      <c r="I27" s="24">
        <v>46</v>
      </c>
      <c r="J27" s="79"/>
      <c r="K27" s="2">
        <f t="shared" si="0"/>
        <v>0</v>
      </c>
      <c r="L27" s="79"/>
      <c r="M27" s="81">
        <f t="shared" si="1"/>
        <v>0</v>
      </c>
      <c r="N27" s="79"/>
    </row>
    <row r="28" spans="1:14" ht="17.399999999999999" customHeight="1" x14ac:dyDescent="0.25">
      <c r="A28" s="88"/>
      <c r="B28" s="89"/>
      <c r="C28" s="88"/>
      <c r="D28" s="94"/>
      <c r="E28" s="95"/>
      <c r="F28" s="96"/>
      <c r="G28" s="86"/>
      <c r="I28" s="24">
        <v>46</v>
      </c>
      <c r="J28" s="79"/>
      <c r="K28" s="2">
        <f t="shared" si="0"/>
        <v>0</v>
      </c>
      <c r="L28" s="79"/>
      <c r="M28" s="81">
        <f t="shared" si="1"/>
        <v>0</v>
      </c>
      <c r="N28" s="79"/>
    </row>
    <row r="29" spans="1:14" ht="17.399999999999999" customHeight="1" x14ac:dyDescent="0.25">
      <c r="A29" s="88"/>
      <c r="B29" s="89"/>
      <c r="C29" s="88"/>
      <c r="D29" s="94"/>
      <c r="E29" s="95"/>
      <c r="F29" s="96"/>
      <c r="G29" s="86"/>
      <c r="I29" s="24">
        <v>46</v>
      </c>
      <c r="J29" s="79"/>
      <c r="K29" s="2">
        <f t="shared" si="0"/>
        <v>0</v>
      </c>
      <c r="L29" s="79"/>
      <c r="M29" s="81">
        <f t="shared" si="1"/>
        <v>0</v>
      </c>
      <c r="N29" s="79"/>
    </row>
    <row r="30" spans="1:14" ht="17.399999999999999" customHeight="1" x14ac:dyDescent="0.25">
      <c r="A30" s="88"/>
      <c r="B30" s="89"/>
      <c r="C30" s="88"/>
      <c r="D30" s="94"/>
      <c r="E30" s="95"/>
      <c r="F30" s="96"/>
      <c r="G30" s="86"/>
      <c r="I30" s="24">
        <v>46</v>
      </c>
      <c r="J30" s="79"/>
      <c r="K30" s="2">
        <f t="shared" si="0"/>
        <v>0</v>
      </c>
      <c r="L30" s="79"/>
      <c r="M30" s="81">
        <f t="shared" si="1"/>
        <v>0</v>
      </c>
      <c r="N30" s="79"/>
    </row>
    <row r="31" spans="1:14" ht="17.399999999999999" customHeight="1" x14ac:dyDescent="0.25">
      <c r="A31" s="88"/>
      <c r="B31" s="89"/>
      <c r="C31" s="88"/>
      <c r="D31" s="94"/>
      <c r="E31" s="95"/>
      <c r="F31" s="96"/>
      <c r="G31" s="86"/>
      <c r="I31" s="24">
        <v>46</v>
      </c>
      <c r="J31" s="79"/>
      <c r="K31" s="2">
        <f t="shared" si="0"/>
        <v>0</v>
      </c>
      <c r="L31" s="79"/>
      <c r="M31" s="81">
        <f t="shared" si="1"/>
        <v>0</v>
      </c>
      <c r="N31" s="79"/>
    </row>
    <row r="32" spans="1:14" ht="17.399999999999999" customHeight="1" x14ac:dyDescent="0.25">
      <c r="A32" s="88"/>
      <c r="B32" s="89"/>
      <c r="C32" s="88"/>
      <c r="D32" s="94"/>
      <c r="E32" s="95"/>
      <c r="F32" s="96"/>
      <c r="G32" s="86"/>
      <c r="I32" s="24">
        <v>46</v>
      </c>
      <c r="J32" s="79"/>
      <c r="K32" s="2">
        <f t="shared" si="0"/>
        <v>0</v>
      </c>
      <c r="L32" s="79"/>
      <c r="M32" s="81">
        <f t="shared" si="1"/>
        <v>0</v>
      </c>
      <c r="N32" s="79"/>
    </row>
    <row r="33" spans="1:14" ht="17.399999999999999" customHeight="1" x14ac:dyDescent="0.25">
      <c r="A33" s="88"/>
      <c r="B33" s="89"/>
      <c r="C33" s="88"/>
      <c r="D33" s="94"/>
      <c r="E33" s="95"/>
      <c r="F33" s="96"/>
      <c r="G33" s="86"/>
      <c r="I33" s="24">
        <v>46</v>
      </c>
      <c r="J33" s="79"/>
      <c r="K33" s="2">
        <f t="shared" si="0"/>
        <v>0</v>
      </c>
      <c r="L33" s="79"/>
      <c r="M33" s="81">
        <f t="shared" si="1"/>
        <v>0</v>
      </c>
      <c r="N33" s="79"/>
    </row>
    <row r="34" spans="1:14" ht="17.399999999999999" customHeight="1" x14ac:dyDescent="0.25">
      <c r="A34" s="88"/>
      <c r="B34" s="89"/>
      <c r="C34" s="88"/>
      <c r="D34" s="94"/>
      <c r="E34" s="95"/>
      <c r="F34" s="96"/>
      <c r="G34" s="86"/>
      <c r="I34" s="24">
        <v>46</v>
      </c>
      <c r="J34" s="79"/>
      <c r="K34" s="2">
        <f t="shared" si="0"/>
        <v>0</v>
      </c>
      <c r="L34" s="79"/>
      <c r="M34" s="81">
        <f t="shared" si="1"/>
        <v>0</v>
      </c>
      <c r="N34" s="79"/>
    </row>
    <row r="35" spans="1:14" ht="17.399999999999999" customHeight="1" x14ac:dyDescent="0.25">
      <c r="A35" s="88"/>
      <c r="B35" s="89"/>
      <c r="C35" s="88"/>
      <c r="D35" s="94"/>
      <c r="E35" s="95"/>
      <c r="F35" s="96"/>
      <c r="G35" s="86"/>
      <c r="I35" s="24">
        <v>46</v>
      </c>
      <c r="J35" s="79"/>
      <c r="K35" s="2">
        <f t="shared" si="0"/>
        <v>0</v>
      </c>
      <c r="L35" s="79"/>
      <c r="M35" s="81">
        <f t="shared" si="1"/>
        <v>0</v>
      </c>
      <c r="N35" s="79"/>
    </row>
    <row r="36" spans="1:14" ht="17.399999999999999" customHeight="1" x14ac:dyDescent="0.25">
      <c r="A36" s="88"/>
      <c r="B36" s="89"/>
      <c r="C36" s="88"/>
      <c r="D36" s="94"/>
      <c r="E36" s="95"/>
      <c r="F36" s="96"/>
      <c r="G36" s="86"/>
      <c r="I36" s="24">
        <v>46</v>
      </c>
      <c r="J36" s="79"/>
      <c r="K36" s="2">
        <f t="shared" si="0"/>
        <v>0</v>
      </c>
      <c r="L36" s="79"/>
      <c r="M36" s="81">
        <f t="shared" si="1"/>
        <v>0</v>
      </c>
      <c r="N36" s="79"/>
    </row>
    <row r="37" spans="1:14" ht="17.399999999999999" customHeight="1" x14ac:dyDescent="0.25">
      <c r="A37" s="88"/>
      <c r="B37" s="89"/>
      <c r="C37" s="88"/>
      <c r="D37" s="94"/>
      <c r="E37" s="95"/>
      <c r="F37" s="96"/>
      <c r="G37" s="86"/>
      <c r="I37" s="24">
        <v>46</v>
      </c>
      <c r="J37" s="79"/>
      <c r="K37" s="2">
        <f t="shared" si="0"/>
        <v>0</v>
      </c>
      <c r="L37" s="79"/>
      <c r="M37" s="81">
        <f t="shared" si="1"/>
        <v>0</v>
      </c>
      <c r="N37" s="79"/>
    </row>
    <row r="38" spans="1:14" ht="17.399999999999999" customHeight="1" x14ac:dyDescent="0.25">
      <c r="A38" s="88"/>
      <c r="B38" s="89"/>
      <c r="C38" s="88"/>
      <c r="D38" s="94"/>
      <c r="E38" s="95"/>
      <c r="F38" s="96"/>
      <c r="G38" s="86"/>
      <c r="I38" s="24">
        <v>46</v>
      </c>
      <c r="J38" s="79"/>
      <c r="K38" s="2">
        <f t="shared" si="0"/>
        <v>0</v>
      </c>
      <c r="L38" s="79"/>
      <c r="M38" s="81">
        <f t="shared" si="1"/>
        <v>0</v>
      </c>
      <c r="N38" s="79"/>
    </row>
    <row r="39" spans="1:14" ht="17.399999999999999" customHeight="1" x14ac:dyDescent="0.25">
      <c r="A39" s="88"/>
      <c r="B39" s="89"/>
      <c r="C39" s="88"/>
      <c r="D39" s="94"/>
      <c r="E39" s="95"/>
      <c r="F39" s="96"/>
      <c r="G39" s="86"/>
      <c r="I39" s="24">
        <v>46</v>
      </c>
      <c r="J39" s="79"/>
      <c r="K39" s="2">
        <f t="shared" si="0"/>
        <v>0</v>
      </c>
      <c r="L39" s="79"/>
      <c r="M39" s="81">
        <f t="shared" si="1"/>
        <v>0</v>
      </c>
      <c r="N39" s="79"/>
    </row>
    <row r="40" spans="1:14" ht="17.399999999999999" customHeight="1" x14ac:dyDescent="0.25">
      <c r="A40" s="88"/>
      <c r="B40" s="89"/>
      <c r="C40" s="88"/>
      <c r="D40" s="94"/>
      <c r="E40" s="95"/>
      <c r="F40" s="96"/>
      <c r="G40" s="86"/>
      <c r="I40" s="24">
        <v>46</v>
      </c>
      <c r="J40" s="79"/>
      <c r="K40" s="2">
        <f t="shared" si="0"/>
        <v>0</v>
      </c>
      <c r="L40" s="79"/>
      <c r="M40" s="81">
        <f t="shared" si="1"/>
        <v>0</v>
      </c>
      <c r="N40" s="79"/>
    </row>
    <row r="41" spans="1:14" ht="17.399999999999999" customHeight="1" x14ac:dyDescent="0.25">
      <c r="A41" s="88"/>
      <c r="B41" s="89"/>
      <c r="C41" s="88"/>
      <c r="D41" s="94"/>
      <c r="E41" s="95"/>
      <c r="F41" s="96"/>
      <c r="G41" s="86"/>
      <c r="I41" s="24">
        <v>46</v>
      </c>
      <c r="J41" s="79"/>
      <c r="K41" s="2">
        <f t="shared" si="0"/>
        <v>0</v>
      </c>
      <c r="L41" s="79"/>
      <c r="M41" s="81">
        <f t="shared" si="1"/>
        <v>0</v>
      </c>
      <c r="N41" s="79"/>
    </row>
    <row r="42" spans="1:14" ht="17.399999999999999" customHeight="1" x14ac:dyDescent="0.25">
      <c r="A42" s="88"/>
      <c r="B42" s="89"/>
      <c r="C42" s="88"/>
      <c r="D42" s="94"/>
      <c r="E42" s="95"/>
      <c r="F42" s="96"/>
      <c r="G42" s="86"/>
      <c r="I42" s="24">
        <v>46</v>
      </c>
      <c r="J42" s="79"/>
      <c r="K42" s="2">
        <f t="shared" si="0"/>
        <v>0</v>
      </c>
      <c r="L42" s="79"/>
      <c r="M42" s="81">
        <f t="shared" si="1"/>
        <v>0</v>
      </c>
      <c r="N42" s="79"/>
    </row>
    <row r="43" spans="1:14" ht="17.399999999999999" customHeight="1" x14ac:dyDescent="0.25">
      <c r="A43" s="88"/>
      <c r="B43" s="89"/>
      <c r="C43" s="88"/>
      <c r="D43" s="94"/>
      <c r="E43" s="95"/>
      <c r="F43" s="96"/>
      <c r="G43" s="86"/>
      <c r="I43" s="24">
        <v>46</v>
      </c>
      <c r="J43" s="79"/>
      <c r="K43" s="2">
        <f t="shared" si="0"/>
        <v>0</v>
      </c>
      <c r="L43" s="79"/>
      <c r="M43" s="81">
        <f t="shared" si="1"/>
        <v>0</v>
      </c>
      <c r="N43" s="79"/>
    </row>
    <row r="44" spans="1:14" ht="17.399999999999999" customHeight="1" x14ac:dyDescent="0.25">
      <c r="A44" s="88"/>
      <c r="B44" s="89"/>
      <c r="C44" s="88"/>
      <c r="D44" s="94"/>
      <c r="E44" s="95"/>
      <c r="F44" s="96"/>
      <c r="G44" s="86"/>
      <c r="I44" s="24">
        <v>46</v>
      </c>
      <c r="J44" s="79"/>
      <c r="K44" s="2">
        <f t="shared" si="0"/>
        <v>0</v>
      </c>
      <c r="L44" s="79"/>
      <c r="M44" s="81">
        <f t="shared" si="1"/>
        <v>0</v>
      </c>
      <c r="N44" s="79"/>
    </row>
    <row r="45" spans="1:14" ht="17.399999999999999" customHeight="1" x14ac:dyDescent="0.25">
      <c r="A45" s="88"/>
      <c r="B45" s="89"/>
      <c r="C45" s="88"/>
      <c r="D45" s="94"/>
      <c r="E45" s="95"/>
      <c r="F45" s="96"/>
      <c r="G45" s="86"/>
      <c r="I45" s="24">
        <v>46</v>
      </c>
      <c r="J45" s="79"/>
      <c r="K45" s="2">
        <f t="shared" si="0"/>
        <v>0</v>
      </c>
      <c r="L45" s="79"/>
      <c r="M45" s="81">
        <f t="shared" si="1"/>
        <v>0</v>
      </c>
      <c r="N45" s="79"/>
    </row>
    <row r="46" spans="1:14" ht="17.399999999999999" customHeight="1" x14ac:dyDescent="0.25">
      <c r="A46" s="88"/>
      <c r="B46" s="89"/>
      <c r="C46" s="88"/>
      <c r="D46" s="94"/>
      <c r="E46" s="95"/>
      <c r="F46" s="96"/>
      <c r="G46" s="86"/>
      <c r="I46" s="24">
        <v>46</v>
      </c>
      <c r="J46" s="79"/>
      <c r="K46" s="2">
        <f t="shared" si="0"/>
        <v>0</v>
      </c>
      <c r="L46" s="79"/>
      <c r="M46" s="81">
        <f t="shared" si="1"/>
        <v>0</v>
      </c>
      <c r="N46" s="79"/>
    </row>
    <row r="47" spans="1:14" ht="17.399999999999999" customHeight="1" x14ac:dyDescent="0.25">
      <c r="A47" s="88"/>
      <c r="B47" s="89"/>
      <c r="C47" s="88"/>
      <c r="D47" s="94"/>
      <c r="E47" s="95"/>
      <c r="F47" s="96"/>
      <c r="G47" s="86"/>
      <c r="I47" s="24">
        <v>46</v>
      </c>
      <c r="J47" s="79"/>
      <c r="K47" s="2">
        <f t="shared" si="0"/>
        <v>0</v>
      </c>
      <c r="L47" s="79"/>
      <c r="M47" s="81">
        <f t="shared" si="1"/>
        <v>0</v>
      </c>
      <c r="N47" s="79"/>
    </row>
    <row r="48" spans="1:14" ht="17.399999999999999" customHeight="1" x14ac:dyDescent="0.25">
      <c r="A48" s="88"/>
      <c r="B48" s="89"/>
      <c r="C48" s="88"/>
      <c r="D48" s="94"/>
      <c r="E48" s="95"/>
      <c r="F48" s="96"/>
      <c r="G48" s="86"/>
      <c r="I48" s="24">
        <v>46</v>
      </c>
      <c r="J48" s="79"/>
      <c r="K48" s="2">
        <f t="shared" si="0"/>
        <v>0</v>
      </c>
      <c r="L48" s="79"/>
      <c r="M48" s="81">
        <f t="shared" si="1"/>
        <v>0</v>
      </c>
      <c r="N48" s="79"/>
    </row>
    <row r="49" spans="1:14" ht="17.399999999999999" customHeight="1" x14ac:dyDescent="0.25">
      <c r="A49" s="88"/>
      <c r="B49" s="89"/>
      <c r="C49" s="88"/>
      <c r="D49" s="94"/>
      <c r="E49" s="95"/>
      <c r="F49" s="96"/>
      <c r="G49" s="86"/>
      <c r="I49" s="24">
        <v>46</v>
      </c>
      <c r="J49" s="79"/>
      <c r="K49" s="2">
        <f t="shared" si="0"/>
        <v>0</v>
      </c>
      <c r="L49" s="79"/>
      <c r="M49" s="81">
        <f t="shared" si="1"/>
        <v>0</v>
      </c>
      <c r="N49" s="79"/>
    </row>
    <row r="50" spans="1:14" ht="17.399999999999999" customHeight="1" x14ac:dyDescent="0.25">
      <c r="A50" s="88"/>
      <c r="B50" s="89"/>
      <c r="C50" s="88"/>
      <c r="D50" s="94"/>
      <c r="E50" s="95"/>
      <c r="F50" s="96"/>
      <c r="G50" s="86"/>
      <c r="I50" s="24">
        <v>46</v>
      </c>
      <c r="J50" s="79"/>
      <c r="K50" s="2">
        <f t="shared" si="0"/>
        <v>0</v>
      </c>
      <c r="L50" s="79"/>
      <c r="M50" s="81">
        <f t="shared" si="1"/>
        <v>0</v>
      </c>
      <c r="N50" s="79"/>
    </row>
    <row r="51" spans="1:14" ht="17.399999999999999" customHeight="1" x14ac:dyDescent="0.25">
      <c r="A51" s="88"/>
      <c r="B51" s="89"/>
      <c r="C51" s="88"/>
      <c r="D51" s="94"/>
      <c r="E51" s="95"/>
      <c r="F51" s="96"/>
      <c r="G51" s="86"/>
      <c r="I51" s="24">
        <v>46</v>
      </c>
      <c r="J51" s="79"/>
      <c r="K51" s="2">
        <f t="shared" si="0"/>
        <v>0</v>
      </c>
      <c r="L51" s="79"/>
      <c r="M51" s="81">
        <f t="shared" si="1"/>
        <v>0</v>
      </c>
      <c r="N51" s="79"/>
    </row>
    <row r="52" spans="1:14" ht="17.399999999999999" customHeight="1" x14ac:dyDescent="0.25">
      <c r="A52" s="88"/>
      <c r="B52" s="89"/>
      <c r="C52" s="88"/>
      <c r="D52" s="94"/>
      <c r="E52" s="95"/>
      <c r="F52" s="96"/>
      <c r="G52" s="86"/>
      <c r="I52" s="24">
        <v>46</v>
      </c>
      <c r="J52" s="79"/>
      <c r="K52" s="2">
        <f t="shared" si="0"/>
        <v>0</v>
      </c>
      <c r="L52" s="79"/>
      <c r="M52" s="81">
        <f t="shared" si="1"/>
        <v>0</v>
      </c>
      <c r="N52" s="79"/>
    </row>
    <row r="53" spans="1:14" ht="17.399999999999999" customHeight="1" x14ac:dyDescent="0.25">
      <c r="A53" s="88"/>
      <c r="B53" s="89"/>
      <c r="C53" s="88"/>
      <c r="D53" s="94"/>
      <c r="E53" s="95"/>
      <c r="F53" s="96"/>
      <c r="G53" s="86"/>
      <c r="I53" s="24">
        <v>46</v>
      </c>
      <c r="J53" s="79"/>
      <c r="K53" s="2">
        <f t="shared" si="0"/>
        <v>0</v>
      </c>
      <c r="L53" s="79"/>
      <c r="M53" s="81">
        <f t="shared" si="1"/>
        <v>0</v>
      </c>
      <c r="N53" s="79"/>
    </row>
    <row r="54" spans="1:14" ht="17.399999999999999" customHeight="1" x14ac:dyDescent="0.25">
      <c r="A54" s="88"/>
      <c r="B54" s="89"/>
      <c r="C54" s="88"/>
      <c r="D54" s="94"/>
      <c r="E54" s="95"/>
      <c r="F54" s="96"/>
      <c r="G54" s="86"/>
      <c r="I54" s="24">
        <v>46</v>
      </c>
      <c r="J54" s="79"/>
      <c r="K54" s="2">
        <f t="shared" si="0"/>
        <v>0</v>
      </c>
      <c r="L54" s="79"/>
      <c r="M54" s="81">
        <f t="shared" si="1"/>
        <v>0</v>
      </c>
      <c r="N54" s="79"/>
    </row>
    <row r="55" spans="1:14" ht="17.399999999999999" customHeight="1" x14ac:dyDescent="0.25">
      <c r="A55" s="88"/>
      <c r="B55" s="89"/>
      <c r="C55" s="88"/>
      <c r="D55" s="94"/>
      <c r="E55" s="95"/>
      <c r="F55" s="96"/>
      <c r="G55" s="86"/>
      <c r="I55" s="24">
        <v>46</v>
      </c>
      <c r="J55" s="79"/>
      <c r="K55" s="2">
        <f t="shared" si="0"/>
        <v>0</v>
      </c>
      <c r="L55" s="79"/>
      <c r="M55" s="81">
        <f t="shared" si="1"/>
        <v>0</v>
      </c>
      <c r="N55" s="79"/>
    </row>
    <row r="56" spans="1:14" ht="17.399999999999999" customHeight="1" x14ac:dyDescent="0.25">
      <c r="A56" s="88"/>
      <c r="B56" s="89"/>
      <c r="C56" s="88"/>
      <c r="D56" s="94"/>
      <c r="E56" s="95"/>
      <c r="F56" s="96"/>
      <c r="G56" s="86"/>
      <c r="I56" s="24">
        <v>46</v>
      </c>
      <c r="J56" s="79"/>
      <c r="K56" s="2">
        <f t="shared" si="0"/>
        <v>0</v>
      </c>
      <c r="L56" s="79"/>
      <c r="M56" s="81">
        <f t="shared" si="1"/>
        <v>0</v>
      </c>
      <c r="N56" s="79"/>
    </row>
    <row r="57" spans="1:14" ht="17.399999999999999" customHeight="1" x14ac:dyDescent="0.25">
      <c r="A57" s="88"/>
      <c r="B57" s="89"/>
      <c r="C57" s="88"/>
      <c r="D57" s="94"/>
      <c r="E57" s="95"/>
      <c r="F57" s="96"/>
      <c r="G57" s="86"/>
      <c r="I57" s="24">
        <v>46</v>
      </c>
      <c r="J57" s="79"/>
      <c r="K57" s="2">
        <f t="shared" si="0"/>
        <v>0</v>
      </c>
      <c r="L57" s="79"/>
      <c r="M57" s="81">
        <f t="shared" si="1"/>
        <v>0</v>
      </c>
      <c r="N57" s="79"/>
    </row>
    <row r="58" spans="1:14" ht="17.399999999999999" customHeight="1" x14ac:dyDescent="0.25">
      <c r="A58" s="88"/>
      <c r="B58" s="89"/>
      <c r="C58" s="88"/>
      <c r="D58" s="94"/>
      <c r="E58" s="95"/>
      <c r="F58" s="96"/>
      <c r="G58" s="86"/>
      <c r="I58" s="24">
        <v>46</v>
      </c>
      <c r="J58" s="79"/>
      <c r="K58" s="2">
        <f t="shared" si="0"/>
        <v>0</v>
      </c>
      <c r="L58" s="79"/>
      <c r="M58" s="81">
        <f t="shared" si="1"/>
        <v>0</v>
      </c>
      <c r="N58" s="79"/>
    </row>
    <row r="59" spans="1:14" ht="17.399999999999999" customHeight="1" x14ac:dyDescent="0.25">
      <c r="A59" s="88"/>
      <c r="B59" s="89"/>
      <c r="C59" s="88"/>
      <c r="D59" s="94"/>
      <c r="E59" s="95"/>
      <c r="F59" s="96"/>
      <c r="G59" s="86"/>
      <c r="I59" s="24">
        <v>46</v>
      </c>
      <c r="J59" s="79"/>
      <c r="K59" s="2">
        <f t="shared" si="0"/>
        <v>0</v>
      </c>
      <c r="L59" s="79"/>
      <c r="M59" s="81">
        <f t="shared" si="1"/>
        <v>0</v>
      </c>
      <c r="N59" s="79"/>
    </row>
    <row r="60" spans="1:14" ht="17.399999999999999" customHeight="1" x14ac:dyDescent="0.25">
      <c r="A60" s="88"/>
      <c r="B60" s="89"/>
      <c r="C60" s="88"/>
      <c r="D60" s="94"/>
      <c r="E60" s="95"/>
      <c r="F60" s="96"/>
      <c r="G60" s="86"/>
      <c r="I60" s="24">
        <v>46</v>
      </c>
      <c r="J60" s="79"/>
      <c r="K60" s="2">
        <f t="shared" si="0"/>
        <v>0</v>
      </c>
      <c r="L60" s="79"/>
      <c r="M60" s="81">
        <f t="shared" si="1"/>
        <v>0</v>
      </c>
      <c r="N60" s="79"/>
    </row>
    <row r="61" spans="1:14" ht="17.399999999999999" customHeight="1" x14ac:dyDescent="0.25">
      <c r="A61" s="88"/>
      <c r="B61" s="89"/>
      <c r="C61" s="88"/>
      <c r="D61" s="94"/>
      <c r="E61" s="95"/>
      <c r="F61" s="96"/>
      <c r="G61" s="86"/>
      <c r="I61" s="24">
        <v>46</v>
      </c>
      <c r="J61" s="79"/>
      <c r="K61" s="2">
        <f t="shared" si="0"/>
        <v>0</v>
      </c>
      <c r="L61" s="79"/>
      <c r="M61" s="81">
        <f t="shared" si="1"/>
        <v>0</v>
      </c>
      <c r="N61" s="79"/>
    </row>
    <row r="62" spans="1:14" ht="17.399999999999999" customHeight="1" x14ac:dyDescent="0.25">
      <c r="A62" s="88"/>
      <c r="B62" s="89"/>
      <c r="C62" s="88"/>
      <c r="D62" s="94"/>
      <c r="E62" s="95"/>
      <c r="F62" s="96"/>
      <c r="G62" s="86"/>
      <c r="I62" s="24">
        <v>46</v>
      </c>
      <c r="J62" s="79"/>
      <c r="K62" s="2">
        <f t="shared" si="0"/>
        <v>0</v>
      </c>
      <c r="L62" s="79"/>
      <c r="M62" s="81">
        <f t="shared" si="1"/>
        <v>0</v>
      </c>
      <c r="N62" s="79"/>
    </row>
    <row r="63" spans="1:14" ht="17.399999999999999" customHeight="1" x14ac:dyDescent="0.25">
      <c r="A63" s="88"/>
      <c r="B63" s="89"/>
      <c r="C63" s="88"/>
      <c r="D63" s="94"/>
      <c r="E63" s="95"/>
      <c r="F63" s="96"/>
      <c r="G63" s="86"/>
      <c r="I63" s="24">
        <v>46</v>
      </c>
      <c r="J63" s="79"/>
      <c r="K63" s="2">
        <f t="shared" si="0"/>
        <v>0</v>
      </c>
      <c r="L63" s="79"/>
      <c r="M63" s="81">
        <f t="shared" si="1"/>
        <v>0</v>
      </c>
      <c r="N63" s="79"/>
    </row>
    <row r="64" spans="1:14" ht="17.399999999999999" customHeight="1" x14ac:dyDescent="0.25">
      <c r="A64" s="88"/>
      <c r="B64" s="89"/>
      <c r="C64" s="88"/>
      <c r="D64" s="94"/>
      <c r="E64" s="95"/>
      <c r="F64" s="96"/>
      <c r="G64" s="86"/>
      <c r="I64" s="24">
        <v>46</v>
      </c>
      <c r="J64" s="79"/>
      <c r="K64" s="2">
        <f t="shared" si="0"/>
        <v>0</v>
      </c>
      <c r="L64" s="79"/>
      <c r="M64" s="81">
        <f t="shared" si="1"/>
        <v>0</v>
      </c>
      <c r="N64" s="79"/>
    </row>
    <row r="65" spans="1:14" ht="17.399999999999999" customHeight="1" x14ac:dyDescent="0.25">
      <c r="A65" s="88"/>
      <c r="B65" s="89"/>
      <c r="C65" s="88"/>
      <c r="D65" s="94"/>
      <c r="E65" s="95"/>
      <c r="F65" s="96"/>
      <c r="G65" s="86"/>
      <c r="I65" s="24">
        <v>46</v>
      </c>
      <c r="J65" s="79"/>
      <c r="K65" s="2">
        <f t="shared" si="0"/>
        <v>0</v>
      </c>
      <c r="L65" s="79"/>
      <c r="M65" s="81">
        <f t="shared" si="1"/>
        <v>0</v>
      </c>
      <c r="N65" s="79"/>
    </row>
    <row r="66" spans="1:14" ht="17.399999999999999" customHeight="1" x14ac:dyDescent="0.25">
      <c r="A66" s="88"/>
      <c r="B66" s="89"/>
      <c r="C66" s="88"/>
      <c r="D66" s="94"/>
      <c r="E66" s="95"/>
      <c r="F66" s="96"/>
      <c r="G66" s="86"/>
      <c r="I66" s="24">
        <v>46</v>
      </c>
      <c r="J66" s="79"/>
      <c r="K66" s="2">
        <f t="shared" si="0"/>
        <v>0</v>
      </c>
      <c r="L66" s="79"/>
      <c r="M66" s="81">
        <f t="shared" si="1"/>
        <v>0</v>
      </c>
      <c r="N66" s="79"/>
    </row>
    <row r="67" spans="1:14" ht="17.399999999999999" customHeight="1" x14ac:dyDescent="0.25">
      <c r="A67" s="88"/>
      <c r="B67" s="89"/>
      <c r="C67" s="88"/>
      <c r="D67" s="94"/>
      <c r="E67" s="95"/>
      <c r="F67" s="96"/>
      <c r="G67" s="86"/>
      <c r="I67" s="24">
        <v>46</v>
      </c>
      <c r="J67" s="79"/>
      <c r="K67" s="2">
        <f t="shared" ref="K67:K100" si="2">D67</f>
        <v>0</v>
      </c>
      <c r="L67" s="79"/>
      <c r="M67" s="81">
        <f t="shared" ref="M67:M100" si="3">E67</f>
        <v>0</v>
      </c>
      <c r="N67" s="79"/>
    </row>
    <row r="68" spans="1:14" ht="17.399999999999999" customHeight="1" x14ac:dyDescent="0.25">
      <c r="A68" s="88"/>
      <c r="B68" s="89"/>
      <c r="C68" s="88"/>
      <c r="D68" s="94"/>
      <c r="E68" s="95"/>
      <c r="F68" s="96"/>
      <c r="G68" s="86"/>
      <c r="I68" s="24">
        <v>46</v>
      </c>
      <c r="J68" s="79"/>
      <c r="K68" s="2">
        <f t="shared" si="2"/>
        <v>0</v>
      </c>
      <c r="L68" s="79"/>
      <c r="M68" s="81">
        <f t="shared" si="3"/>
        <v>0</v>
      </c>
      <c r="N68" s="79"/>
    </row>
    <row r="69" spans="1:14" ht="17.399999999999999" customHeight="1" x14ac:dyDescent="0.25">
      <c r="A69" s="88"/>
      <c r="B69" s="89"/>
      <c r="C69" s="88"/>
      <c r="D69" s="94"/>
      <c r="E69" s="95"/>
      <c r="F69" s="96"/>
      <c r="G69" s="86"/>
      <c r="I69" s="24">
        <v>46</v>
      </c>
      <c r="J69" s="79"/>
      <c r="K69" s="2">
        <f t="shared" si="2"/>
        <v>0</v>
      </c>
      <c r="L69" s="79"/>
      <c r="M69" s="81">
        <f t="shared" si="3"/>
        <v>0</v>
      </c>
      <c r="N69" s="79"/>
    </row>
    <row r="70" spans="1:14" ht="17.399999999999999" customHeight="1" x14ac:dyDescent="0.25">
      <c r="A70" s="88"/>
      <c r="B70" s="89"/>
      <c r="C70" s="88"/>
      <c r="D70" s="94"/>
      <c r="E70" s="95"/>
      <c r="F70" s="96"/>
      <c r="G70" s="86"/>
      <c r="I70" s="24">
        <v>46</v>
      </c>
      <c r="J70" s="79"/>
      <c r="K70" s="2">
        <f t="shared" si="2"/>
        <v>0</v>
      </c>
      <c r="L70" s="79"/>
      <c r="M70" s="81">
        <f t="shared" si="3"/>
        <v>0</v>
      </c>
      <c r="N70" s="79"/>
    </row>
    <row r="71" spans="1:14" ht="17.399999999999999" customHeight="1" x14ac:dyDescent="0.25">
      <c r="A71" s="88"/>
      <c r="B71" s="89"/>
      <c r="C71" s="88"/>
      <c r="D71" s="94"/>
      <c r="E71" s="95"/>
      <c r="F71" s="96"/>
      <c r="G71" s="86"/>
      <c r="I71" s="24">
        <v>46</v>
      </c>
      <c r="J71" s="79"/>
      <c r="K71" s="2">
        <f t="shared" si="2"/>
        <v>0</v>
      </c>
      <c r="L71" s="79"/>
      <c r="M71" s="81">
        <f t="shared" si="3"/>
        <v>0</v>
      </c>
      <c r="N71" s="79"/>
    </row>
    <row r="72" spans="1:14" ht="17.399999999999999" customHeight="1" x14ac:dyDescent="0.25">
      <c r="A72" s="88"/>
      <c r="B72" s="89"/>
      <c r="C72" s="88"/>
      <c r="D72" s="94"/>
      <c r="E72" s="95"/>
      <c r="F72" s="96"/>
      <c r="G72" s="86"/>
      <c r="I72" s="24">
        <v>46</v>
      </c>
      <c r="J72" s="79"/>
      <c r="K72" s="2">
        <f t="shared" si="2"/>
        <v>0</v>
      </c>
      <c r="L72" s="79"/>
      <c r="M72" s="81">
        <f t="shared" si="3"/>
        <v>0</v>
      </c>
      <c r="N72" s="79"/>
    </row>
    <row r="73" spans="1:14" ht="17.399999999999999" customHeight="1" x14ac:dyDescent="0.25">
      <c r="A73" s="88"/>
      <c r="B73" s="89"/>
      <c r="C73" s="88"/>
      <c r="D73" s="94"/>
      <c r="E73" s="95"/>
      <c r="F73" s="96"/>
      <c r="G73" s="86"/>
      <c r="I73" s="24">
        <v>46</v>
      </c>
      <c r="J73" s="79"/>
      <c r="K73" s="2">
        <f t="shared" si="2"/>
        <v>0</v>
      </c>
      <c r="L73" s="79"/>
      <c r="M73" s="81">
        <f t="shared" si="3"/>
        <v>0</v>
      </c>
      <c r="N73" s="79"/>
    </row>
    <row r="74" spans="1:14" ht="17.399999999999999" customHeight="1" x14ac:dyDescent="0.25">
      <c r="A74" s="88"/>
      <c r="B74" s="89"/>
      <c r="C74" s="88"/>
      <c r="D74" s="94"/>
      <c r="E74" s="95"/>
      <c r="F74" s="96"/>
      <c r="G74" s="86"/>
      <c r="I74" s="24">
        <v>46</v>
      </c>
      <c r="J74" s="79"/>
      <c r="K74" s="2">
        <f t="shared" si="2"/>
        <v>0</v>
      </c>
      <c r="L74" s="79"/>
      <c r="M74" s="81">
        <f t="shared" si="3"/>
        <v>0</v>
      </c>
      <c r="N74" s="79"/>
    </row>
    <row r="75" spans="1:14" ht="17.399999999999999" customHeight="1" x14ac:dyDescent="0.25">
      <c r="A75" s="88"/>
      <c r="B75" s="89"/>
      <c r="C75" s="88"/>
      <c r="D75" s="94"/>
      <c r="E75" s="95"/>
      <c r="F75" s="96"/>
      <c r="G75" s="86"/>
      <c r="I75" s="24">
        <v>46</v>
      </c>
      <c r="J75" s="79"/>
      <c r="K75" s="2">
        <f t="shared" si="2"/>
        <v>0</v>
      </c>
      <c r="L75" s="79"/>
      <c r="M75" s="81">
        <f t="shared" si="3"/>
        <v>0</v>
      </c>
      <c r="N75" s="79"/>
    </row>
    <row r="76" spans="1:14" ht="17.399999999999999" customHeight="1" x14ac:dyDescent="0.25">
      <c r="A76" s="88"/>
      <c r="B76" s="89"/>
      <c r="C76" s="88"/>
      <c r="D76" s="94"/>
      <c r="E76" s="95"/>
      <c r="F76" s="96"/>
      <c r="G76" s="86"/>
      <c r="I76" s="24">
        <v>46</v>
      </c>
      <c r="J76" s="79"/>
      <c r="K76" s="2">
        <f t="shared" si="2"/>
        <v>0</v>
      </c>
      <c r="L76" s="79"/>
      <c r="M76" s="81">
        <f t="shared" si="3"/>
        <v>0</v>
      </c>
      <c r="N76" s="79"/>
    </row>
    <row r="77" spans="1:14" ht="17.399999999999999" customHeight="1" x14ac:dyDescent="0.25">
      <c r="A77" s="88"/>
      <c r="B77" s="89"/>
      <c r="C77" s="88"/>
      <c r="D77" s="94"/>
      <c r="E77" s="95"/>
      <c r="F77" s="96"/>
      <c r="G77" s="86"/>
      <c r="I77" s="24">
        <v>46</v>
      </c>
      <c r="J77" s="79"/>
      <c r="K77" s="2">
        <f t="shared" si="2"/>
        <v>0</v>
      </c>
      <c r="L77" s="79"/>
      <c r="M77" s="81">
        <f t="shared" si="3"/>
        <v>0</v>
      </c>
      <c r="N77" s="79"/>
    </row>
    <row r="78" spans="1:14" ht="17.399999999999999" customHeight="1" x14ac:dyDescent="0.25">
      <c r="A78" s="88"/>
      <c r="B78" s="89"/>
      <c r="C78" s="88"/>
      <c r="D78" s="94"/>
      <c r="E78" s="95"/>
      <c r="F78" s="96"/>
      <c r="G78" s="86"/>
      <c r="I78" s="24">
        <v>46</v>
      </c>
      <c r="J78" s="79"/>
      <c r="K78" s="2">
        <f t="shared" si="2"/>
        <v>0</v>
      </c>
      <c r="L78" s="79"/>
      <c r="M78" s="81">
        <f t="shared" si="3"/>
        <v>0</v>
      </c>
      <c r="N78" s="79"/>
    </row>
    <row r="79" spans="1:14" ht="17.399999999999999" customHeight="1" x14ac:dyDescent="0.25">
      <c r="A79" s="88"/>
      <c r="B79" s="89"/>
      <c r="C79" s="88"/>
      <c r="D79" s="94"/>
      <c r="E79" s="95"/>
      <c r="F79" s="96"/>
      <c r="G79" s="86"/>
      <c r="I79" s="24">
        <v>46</v>
      </c>
      <c r="J79" s="79"/>
      <c r="K79" s="2">
        <f t="shared" si="2"/>
        <v>0</v>
      </c>
      <c r="L79" s="79"/>
      <c r="M79" s="81">
        <f t="shared" si="3"/>
        <v>0</v>
      </c>
      <c r="N79" s="79"/>
    </row>
    <row r="80" spans="1:14" ht="17.399999999999999" customHeight="1" x14ac:dyDescent="0.25">
      <c r="A80" s="88"/>
      <c r="B80" s="89"/>
      <c r="C80" s="88"/>
      <c r="D80" s="94"/>
      <c r="E80" s="95"/>
      <c r="F80" s="96"/>
      <c r="G80" s="86"/>
      <c r="I80" s="24">
        <v>46</v>
      </c>
      <c r="J80" s="79"/>
      <c r="K80" s="2">
        <f t="shared" si="2"/>
        <v>0</v>
      </c>
      <c r="L80" s="79"/>
      <c r="M80" s="81">
        <f t="shared" si="3"/>
        <v>0</v>
      </c>
      <c r="N80" s="79"/>
    </row>
    <row r="81" spans="1:14" ht="17.399999999999999" customHeight="1" x14ac:dyDescent="0.25">
      <c r="A81" s="88"/>
      <c r="B81" s="89"/>
      <c r="C81" s="88"/>
      <c r="D81" s="94"/>
      <c r="E81" s="95"/>
      <c r="F81" s="96"/>
      <c r="G81" s="86"/>
      <c r="I81" s="24">
        <v>46</v>
      </c>
      <c r="J81" s="79"/>
      <c r="K81" s="2">
        <f t="shared" si="2"/>
        <v>0</v>
      </c>
      <c r="L81" s="79"/>
      <c r="M81" s="81">
        <f t="shared" si="3"/>
        <v>0</v>
      </c>
      <c r="N81" s="79"/>
    </row>
    <row r="82" spans="1:14" ht="17.399999999999999" customHeight="1" x14ac:dyDescent="0.25">
      <c r="A82" s="88"/>
      <c r="B82" s="89"/>
      <c r="C82" s="88"/>
      <c r="D82" s="94"/>
      <c r="E82" s="95"/>
      <c r="F82" s="96"/>
      <c r="G82" s="86"/>
      <c r="I82" s="24">
        <v>46</v>
      </c>
      <c r="J82" s="79"/>
      <c r="K82" s="2">
        <f t="shared" si="2"/>
        <v>0</v>
      </c>
      <c r="L82" s="79"/>
      <c r="M82" s="81">
        <f t="shared" si="3"/>
        <v>0</v>
      </c>
      <c r="N82" s="79"/>
    </row>
    <row r="83" spans="1:14" ht="17.399999999999999" customHeight="1" x14ac:dyDescent="0.25">
      <c r="A83" s="88"/>
      <c r="B83" s="89"/>
      <c r="C83" s="88"/>
      <c r="D83" s="94"/>
      <c r="E83" s="95"/>
      <c r="F83" s="96"/>
      <c r="G83" s="86"/>
      <c r="I83" s="24">
        <v>46</v>
      </c>
      <c r="J83" s="79"/>
      <c r="K83" s="2">
        <f t="shared" si="2"/>
        <v>0</v>
      </c>
      <c r="L83" s="79"/>
      <c r="M83" s="81">
        <f t="shared" si="3"/>
        <v>0</v>
      </c>
      <c r="N83" s="79"/>
    </row>
    <row r="84" spans="1:14" ht="17.399999999999999" customHeight="1" x14ac:dyDescent="0.25">
      <c r="A84" s="88"/>
      <c r="B84" s="89"/>
      <c r="C84" s="88"/>
      <c r="D84" s="94"/>
      <c r="E84" s="95"/>
      <c r="F84" s="96"/>
      <c r="G84" s="86"/>
      <c r="I84" s="24">
        <v>46</v>
      </c>
      <c r="J84" s="79"/>
      <c r="K84" s="2">
        <f t="shared" si="2"/>
        <v>0</v>
      </c>
      <c r="L84" s="79"/>
      <c r="M84" s="81">
        <f t="shared" si="3"/>
        <v>0</v>
      </c>
      <c r="N84" s="79"/>
    </row>
    <row r="85" spans="1:14" ht="17.399999999999999" customHeight="1" x14ac:dyDescent="0.25">
      <c r="A85" s="88"/>
      <c r="B85" s="89"/>
      <c r="C85" s="88"/>
      <c r="D85" s="94"/>
      <c r="E85" s="95"/>
      <c r="F85" s="96"/>
      <c r="G85" s="86"/>
      <c r="I85" s="24">
        <v>46</v>
      </c>
      <c r="J85" s="79"/>
      <c r="K85" s="2">
        <f t="shared" si="2"/>
        <v>0</v>
      </c>
      <c r="L85" s="79"/>
      <c r="M85" s="81">
        <f t="shared" si="3"/>
        <v>0</v>
      </c>
      <c r="N85" s="79"/>
    </row>
    <row r="86" spans="1:14" ht="17.399999999999999" customHeight="1" x14ac:dyDescent="0.25">
      <c r="A86" s="88"/>
      <c r="B86" s="89"/>
      <c r="C86" s="88"/>
      <c r="D86" s="94"/>
      <c r="E86" s="95"/>
      <c r="F86" s="96"/>
      <c r="G86" s="86"/>
      <c r="I86" s="24">
        <v>46</v>
      </c>
      <c r="J86" s="79"/>
      <c r="K86" s="2">
        <f t="shared" si="2"/>
        <v>0</v>
      </c>
      <c r="L86" s="79"/>
      <c r="M86" s="81">
        <f t="shared" si="3"/>
        <v>0</v>
      </c>
      <c r="N86" s="79"/>
    </row>
    <row r="87" spans="1:14" ht="17.399999999999999" customHeight="1" x14ac:dyDescent="0.25">
      <c r="A87" s="88"/>
      <c r="B87" s="89"/>
      <c r="C87" s="88"/>
      <c r="D87" s="94"/>
      <c r="E87" s="95"/>
      <c r="F87" s="96"/>
      <c r="G87" s="86"/>
      <c r="I87" s="24">
        <v>46</v>
      </c>
      <c r="J87" s="79"/>
      <c r="K87" s="2">
        <f t="shared" si="2"/>
        <v>0</v>
      </c>
      <c r="L87" s="79"/>
      <c r="M87" s="81">
        <f t="shared" si="3"/>
        <v>0</v>
      </c>
      <c r="N87" s="79"/>
    </row>
    <row r="88" spans="1:14" ht="17.399999999999999" customHeight="1" x14ac:dyDescent="0.25">
      <c r="A88" s="88"/>
      <c r="B88" s="89"/>
      <c r="C88" s="88"/>
      <c r="D88" s="94"/>
      <c r="E88" s="95"/>
      <c r="F88" s="96"/>
      <c r="G88" s="86"/>
      <c r="I88" s="24">
        <v>46</v>
      </c>
      <c r="J88" s="79"/>
      <c r="K88" s="2">
        <f t="shared" si="2"/>
        <v>0</v>
      </c>
      <c r="L88" s="79"/>
      <c r="M88" s="81">
        <f t="shared" si="3"/>
        <v>0</v>
      </c>
      <c r="N88" s="79"/>
    </row>
    <row r="89" spans="1:14" ht="17.399999999999999" customHeight="1" x14ac:dyDescent="0.25">
      <c r="A89" s="88"/>
      <c r="B89" s="89"/>
      <c r="C89" s="88"/>
      <c r="D89" s="94"/>
      <c r="E89" s="95"/>
      <c r="F89" s="96"/>
      <c r="G89" s="86"/>
      <c r="I89" s="24">
        <v>46</v>
      </c>
      <c r="J89" s="79"/>
      <c r="K89" s="2">
        <f t="shared" si="2"/>
        <v>0</v>
      </c>
      <c r="L89" s="79"/>
      <c r="M89" s="81">
        <f t="shared" si="3"/>
        <v>0</v>
      </c>
      <c r="N89" s="79"/>
    </row>
    <row r="90" spans="1:14" ht="17.399999999999999" customHeight="1" x14ac:dyDescent="0.25">
      <c r="A90" s="88"/>
      <c r="B90" s="89"/>
      <c r="C90" s="88"/>
      <c r="D90" s="94"/>
      <c r="E90" s="95"/>
      <c r="F90" s="96"/>
      <c r="G90" s="86"/>
      <c r="I90" s="24">
        <v>46</v>
      </c>
      <c r="J90" s="79"/>
      <c r="K90" s="2">
        <f t="shared" si="2"/>
        <v>0</v>
      </c>
      <c r="L90" s="79"/>
      <c r="M90" s="81">
        <f t="shared" si="3"/>
        <v>0</v>
      </c>
      <c r="N90" s="79"/>
    </row>
    <row r="91" spans="1:14" ht="17.399999999999999" customHeight="1" x14ac:dyDescent="0.25">
      <c r="A91" s="88"/>
      <c r="B91" s="89"/>
      <c r="C91" s="88"/>
      <c r="D91" s="94"/>
      <c r="E91" s="95"/>
      <c r="F91" s="96"/>
      <c r="G91" s="86"/>
      <c r="I91" s="24">
        <v>46</v>
      </c>
      <c r="J91" s="79"/>
      <c r="K91" s="2">
        <f t="shared" si="2"/>
        <v>0</v>
      </c>
      <c r="L91" s="79"/>
      <c r="M91" s="81">
        <f t="shared" si="3"/>
        <v>0</v>
      </c>
      <c r="N91" s="79"/>
    </row>
    <row r="92" spans="1:14" ht="17.399999999999999" customHeight="1" x14ac:dyDescent="0.25">
      <c r="A92" s="88"/>
      <c r="B92" s="89"/>
      <c r="C92" s="88"/>
      <c r="D92" s="94"/>
      <c r="E92" s="95"/>
      <c r="F92" s="96"/>
      <c r="G92" s="86"/>
      <c r="I92" s="24">
        <v>46</v>
      </c>
      <c r="J92" s="79"/>
      <c r="K92" s="2">
        <f t="shared" si="2"/>
        <v>0</v>
      </c>
      <c r="L92" s="79"/>
      <c r="M92" s="81">
        <f t="shared" si="3"/>
        <v>0</v>
      </c>
      <c r="N92" s="79"/>
    </row>
    <row r="93" spans="1:14" ht="17.399999999999999" customHeight="1" x14ac:dyDescent="0.25">
      <c r="A93" s="88"/>
      <c r="B93" s="89"/>
      <c r="C93" s="88"/>
      <c r="D93" s="94"/>
      <c r="E93" s="95"/>
      <c r="F93" s="96"/>
      <c r="G93" s="86"/>
      <c r="I93" s="24">
        <v>46</v>
      </c>
      <c r="J93" s="79"/>
      <c r="K93" s="2">
        <f t="shared" si="2"/>
        <v>0</v>
      </c>
      <c r="L93" s="79"/>
      <c r="M93" s="81">
        <f t="shared" si="3"/>
        <v>0</v>
      </c>
      <c r="N93" s="79"/>
    </row>
    <row r="94" spans="1:14" ht="17.399999999999999" customHeight="1" x14ac:dyDescent="0.25">
      <c r="A94" s="88"/>
      <c r="B94" s="89"/>
      <c r="C94" s="88"/>
      <c r="D94" s="94"/>
      <c r="E94" s="95"/>
      <c r="F94" s="96"/>
      <c r="G94" s="86"/>
      <c r="I94" s="24">
        <v>46</v>
      </c>
      <c r="J94" s="79"/>
      <c r="K94" s="2">
        <f t="shared" si="2"/>
        <v>0</v>
      </c>
      <c r="L94" s="79"/>
      <c r="M94" s="81">
        <f t="shared" si="3"/>
        <v>0</v>
      </c>
      <c r="N94" s="79"/>
    </row>
    <row r="95" spans="1:14" ht="17.399999999999999" customHeight="1" x14ac:dyDescent="0.25">
      <c r="A95" s="88"/>
      <c r="B95" s="89"/>
      <c r="C95" s="88"/>
      <c r="D95" s="94"/>
      <c r="E95" s="95"/>
      <c r="F95" s="96"/>
      <c r="G95" s="86"/>
      <c r="I95" s="24">
        <v>46</v>
      </c>
      <c r="J95" s="79"/>
      <c r="K95" s="2">
        <f t="shared" si="2"/>
        <v>0</v>
      </c>
      <c r="L95" s="79"/>
      <c r="M95" s="81">
        <f t="shared" si="3"/>
        <v>0</v>
      </c>
      <c r="N95" s="79"/>
    </row>
    <row r="96" spans="1:14" ht="17.399999999999999" customHeight="1" x14ac:dyDescent="0.25">
      <c r="A96" s="88"/>
      <c r="B96" s="89"/>
      <c r="C96" s="88"/>
      <c r="D96" s="94"/>
      <c r="E96" s="95"/>
      <c r="F96" s="96"/>
      <c r="G96" s="86"/>
      <c r="I96" s="24">
        <v>46</v>
      </c>
      <c r="J96" s="79"/>
      <c r="K96" s="2">
        <f t="shared" si="2"/>
        <v>0</v>
      </c>
      <c r="L96" s="79"/>
      <c r="M96" s="81">
        <f t="shared" si="3"/>
        <v>0</v>
      </c>
      <c r="N96" s="79"/>
    </row>
    <row r="97" spans="1:14" ht="17.399999999999999" customHeight="1" x14ac:dyDescent="0.25">
      <c r="A97" s="88"/>
      <c r="B97" s="89"/>
      <c r="C97" s="88"/>
      <c r="D97" s="94"/>
      <c r="E97" s="95"/>
      <c r="F97" s="96"/>
      <c r="G97" s="86"/>
      <c r="I97" s="24">
        <v>46</v>
      </c>
      <c r="J97" s="79"/>
      <c r="K97" s="2">
        <f t="shared" si="2"/>
        <v>0</v>
      </c>
      <c r="L97" s="79"/>
      <c r="M97" s="81">
        <f t="shared" si="3"/>
        <v>0</v>
      </c>
      <c r="N97" s="79"/>
    </row>
    <row r="98" spans="1:14" ht="17.399999999999999" customHeight="1" x14ac:dyDescent="0.25">
      <c r="A98" s="88"/>
      <c r="B98" s="89"/>
      <c r="C98" s="88"/>
      <c r="D98" s="94"/>
      <c r="E98" s="95"/>
      <c r="F98" s="96"/>
      <c r="G98" s="86"/>
      <c r="I98" s="24">
        <v>46</v>
      </c>
      <c r="J98" s="79"/>
      <c r="K98" s="2">
        <f t="shared" si="2"/>
        <v>0</v>
      </c>
      <c r="L98" s="79"/>
      <c r="M98" s="81">
        <f t="shared" si="3"/>
        <v>0</v>
      </c>
      <c r="N98" s="79"/>
    </row>
    <row r="99" spans="1:14" ht="17.399999999999999" customHeight="1" x14ac:dyDescent="0.25">
      <c r="A99" s="88"/>
      <c r="B99" s="89"/>
      <c r="C99" s="88"/>
      <c r="D99" s="94"/>
      <c r="E99" s="95"/>
      <c r="F99" s="96"/>
      <c r="G99" s="86"/>
      <c r="I99" s="24">
        <v>46</v>
      </c>
      <c r="J99" s="79"/>
      <c r="K99" s="2">
        <f t="shared" si="2"/>
        <v>0</v>
      </c>
      <c r="L99" s="79"/>
      <c r="M99" s="81">
        <f t="shared" si="3"/>
        <v>0</v>
      </c>
      <c r="N99" s="79"/>
    </row>
    <row r="100" spans="1:14" ht="17.399999999999999" customHeight="1" x14ac:dyDescent="0.25">
      <c r="A100" s="88"/>
      <c r="B100" s="89"/>
      <c r="C100" s="88"/>
      <c r="D100" s="94"/>
      <c r="E100" s="95"/>
      <c r="F100" s="96"/>
      <c r="G100" s="86"/>
      <c r="I100" s="24">
        <v>46</v>
      </c>
      <c r="J100" s="79"/>
      <c r="K100" s="2">
        <f t="shared" si="2"/>
        <v>0</v>
      </c>
      <c r="L100" s="79"/>
      <c r="M100" s="81">
        <f t="shared" si="3"/>
        <v>0</v>
      </c>
      <c r="N100" s="79"/>
    </row>
  </sheetData>
  <sheetProtection algorithmName="SHA-512" hashValue="AEnkkDnBgBnIV2lHK8aDW39Wa9Qg/dU1x8inixFDQY+LkhfA2JTa7LcmmwmvZX2qnp54c5DkYkb3ZRHN/gbCtw==" saltValue="5v+Wmbvm2iJOP+a2n4cWqg==" spinCount="100000" sheet="1" formatColumns="0" formatRows="0" selectLockedCells="1"/>
  <phoneticPr fontId="9" type="noConversion"/>
  <dataValidations count="1">
    <dataValidation type="whole" allowBlank="1" showInputMessage="1" showErrorMessage="1" sqref="E2:E100" xr:uid="{16F21376-F563-4E65-AEA3-11A039EDAA2F}">
      <formula1>30000</formula1>
      <formula2>2000000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27CA18-B636-4BF8-BD2C-1F5948A308C1}">
          <x14:formula1>
            <xm:f>'3.6 BUDGET TOTAL '!$A$10:$A$11</xm:f>
          </x14:formula1>
          <xm:sqref>C2:C100</xm:sqref>
        </x14:dataValidation>
        <x14:dataValidation type="list" allowBlank="1" showInputMessage="1" showErrorMessage="1" xr:uid="{3DC730E2-9137-4B3A-B4EE-449BAFA2BEB3}">
          <x14:formula1>
            <xm:f>'3.1 Composition portefeuille'!$B$2:$B$5</xm:f>
          </x14:formula1>
          <xm:sqref>A2:A100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F170-EDDF-418B-92F1-B02AC9604874}">
  <dimension ref="A1:N100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23.6640625" defaultRowHeight="13.2" x14ac:dyDescent="0.25"/>
  <cols>
    <col min="1" max="1" width="18" style="27" bestFit="1" customWidth="1"/>
    <col min="2" max="2" width="6.44140625" style="24" bestFit="1" customWidth="1"/>
    <col min="3" max="3" width="19.33203125" style="27" bestFit="1" customWidth="1"/>
    <col min="4" max="4" width="13.21875" style="24" bestFit="1" customWidth="1"/>
    <col min="5" max="5" width="17.77734375" style="23" bestFit="1" customWidth="1"/>
    <col min="6" max="6" width="18.6640625" style="87" customWidth="1"/>
    <col min="7" max="7" width="23.88671875" style="24" hidden="1" customWidth="1"/>
    <col min="8" max="8" width="17.44140625" style="24" hidden="1" customWidth="1"/>
    <col min="9" max="9" width="5.109375" style="24" hidden="1" customWidth="1"/>
    <col min="10" max="10" width="6.21875" style="24" hidden="1" customWidth="1"/>
    <col min="11" max="11" width="8" style="24" hidden="1" customWidth="1"/>
    <col min="12" max="12" width="9.77734375" style="24" hidden="1" customWidth="1"/>
    <col min="13" max="13" width="13.44140625" style="24" hidden="1" customWidth="1"/>
    <col min="14" max="14" width="10.21875" style="27" hidden="1" customWidth="1"/>
    <col min="15" max="16384" width="23.6640625" style="27"/>
  </cols>
  <sheetData>
    <row r="1" spans="1:14" ht="31.2" customHeight="1" x14ac:dyDescent="0.25">
      <c r="A1" s="15" t="s">
        <v>120</v>
      </c>
      <c r="B1" s="15" t="s">
        <v>33</v>
      </c>
      <c r="C1" s="15" t="s">
        <v>42</v>
      </c>
      <c r="D1" s="15" t="s">
        <v>45</v>
      </c>
      <c r="E1" s="15" t="s">
        <v>59</v>
      </c>
      <c r="F1" s="85"/>
      <c r="G1" s="78" t="s">
        <v>86</v>
      </c>
      <c r="H1" s="24" t="s">
        <v>85</v>
      </c>
      <c r="I1" s="79" t="s">
        <v>39</v>
      </c>
      <c r="J1" s="24" t="s">
        <v>50</v>
      </c>
      <c r="K1" s="79" t="s">
        <v>87</v>
      </c>
      <c r="L1" s="24" t="s">
        <v>55</v>
      </c>
      <c r="M1" s="79" t="s">
        <v>106</v>
      </c>
      <c r="N1" s="24" t="s">
        <v>107</v>
      </c>
    </row>
    <row r="2" spans="1:14" ht="17.399999999999999" customHeight="1" x14ac:dyDescent="0.25">
      <c r="A2" s="88"/>
      <c r="B2" s="89"/>
      <c r="C2" s="94"/>
      <c r="D2" s="95"/>
      <c r="E2" s="96"/>
      <c r="F2" s="86"/>
      <c r="H2" s="24">
        <v>4601</v>
      </c>
      <c r="I2" s="79"/>
      <c r="J2" s="2">
        <f>C2</f>
        <v>0</v>
      </c>
      <c r="K2" s="79"/>
      <c r="L2" s="81">
        <f>D2</f>
        <v>0</v>
      </c>
      <c r="M2" s="79"/>
    </row>
    <row r="3" spans="1:14" ht="17.399999999999999" customHeight="1" x14ac:dyDescent="0.25">
      <c r="A3" s="88"/>
      <c r="B3" s="89"/>
      <c r="C3" s="94"/>
      <c r="D3" s="95"/>
      <c r="E3" s="96"/>
      <c r="F3" s="86"/>
      <c r="H3" s="24">
        <v>4601</v>
      </c>
      <c r="I3" s="79"/>
      <c r="J3" s="2">
        <f t="shared" ref="J3:J66" si="0">C3</f>
        <v>0</v>
      </c>
      <c r="K3" s="79"/>
      <c r="L3" s="81">
        <f t="shared" ref="L3:L66" si="1">D3</f>
        <v>0</v>
      </c>
      <c r="M3" s="79"/>
    </row>
    <row r="4" spans="1:14" ht="17.399999999999999" customHeight="1" x14ac:dyDescent="0.25">
      <c r="A4" s="88"/>
      <c r="B4" s="89"/>
      <c r="C4" s="94"/>
      <c r="D4" s="95"/>
      <c r="E4" s="96"/>
      <c r="F4" s="86"/>
      <c r="H4" s="24">
        <v>4601</v>
      </c>
      <c r="I4" s="79"/>
      <c r="J4" s="2">
        <f t="shared" si="0"/>
        <v>0</v>
      </c>
      <c r="K4" s="79"/>
      <c r="L4" s="81">
        <f t="shared" si="1"/>
        <v>0</v>
      </c>
      <c r="M4" s="79"/>
    </row>
    <row r="5" spans="1:14" ht="17.399999999999999" customHeight="1" x14ac:dyDescent="0.25">
      <c r="A5" s="88"/>
      <c r="B5" s="89"/>
      <c r="C5" s="94"/>
      <c r="D5" s="95"/>
      <c r="E5" s="96"/>
      <c r="F5" s="86"/>
      <c r="H5" s="24">
        <v>4601</v>
      </c>
      <c r="I5" s="79"/>
      <c r="J5" s="2">
        <f t="shared" si="0"/>
        <v>0</v>
      </c>
      <c r="K5" s="79"/>
      <c r="L5" s="81">
        <f t="shared" si="1"/>
        <v>0</v>
      </c>
      <c r="M5" s="79"/>
    </row>
    <row r="6" spans="1:14" ht="17.399999999999999" customHeight="1" x14ac:dyDescent="0.25">
      <c r="A6" s="88"/>
      <c r="B6" s="89"/>
      <c r="C6" s="94"/>
      <c r="D6" s="95"/>
      <c r="E6" s="96"/>
      <c r="F6" s="86"/>
      <c r="H6" s="24">
        <v>4601</v>
      </c>
      <c r="I6" s="79"/>
      <c r="J6" s="2">
        <f t="shared" si="0"/>
        <v>0</v>
      </c>
      <c r="K6" s="79"/>
      <c r="L6" s="81">
        <f t="shared" si="1"/>
        <v>0</v>
      </c>
      <c r="M6" s="79"/>
    </row>
    <row r="7" spans="1:14" ht="17.399999999999999" customHeight="1" x14ac:dyDescent="0.25">
      <c r="A7" s="88"/>
      <c r="B7" s="89"/>
      <c r="C7" s="94"/>
      <c r="D7" s="95"/>
      <c r="E7" s="96"/>
      <c r="F7" s="86"/>
      <c r="H7" s="24">
        <v>4601</v>
      </c>
      <c r="I7" s="79"/>
      <c r="J7" s="2">
        <f t="shared" si="0"/>
        <v>0</v>
      </c>
      <c r="K7" s="79"/>
      <c r="L7" s="81">
        <f t="shared" si="1"/>
        <v>0</v>
      </c>
      <c r="M7" s="79"/>
    </row>
    <row r="8" spans="1:14" ht="17.399999999999999" customHeight="1" x14ac:dyDescent="0.25">
      <c r="A8" s="88"/>
      <c r="B8" s="89"/>
      <c r="C8" s="94"/>
      <c r="D8" s="95"/>
      <c r="E8" s="96"/>
      <c r="F8" s="86"/>
      <c r="H8" s="24">
        <v>4601</v>
      </c>
      <c r="I8" s="79"/>
      <c r="J8" s="2">
        <f t="shared" si="0"/>
        <v>0</v>
      </c>
      <c r="K8" s="79"/>
      <c r="L8" s="81">
        <f t="shared" si="1"/>
        <v>0</v>
      </c>
      <c r="M8" s="79"/>
    </row>
    <row r="9" spans="1:14" ht="17.399999999999999" customHeight="1" x14ac:dyDescent="0.25">
      <c r="A9" s="88"/>
      <c r="B9" s="89"/>
      <c r="C9" s="94"/>
      <c r="D9" s="95"/>
      <c r="E9" s="96"/>
      <c r="F9" s="86"/>
      <c r="H9" s="24">
        <v>4601</v>
      </c>
      <c r="I9" s="79"/>
      <c r="J9" s="2">
        <f t="shared" si="0"/>
        <v>0</v>
      </c>
      <c r="K9" s="79"/>
      <c r="L9" s="81">
        <f t="shared" si="1"/>
        <v>0</v>
      </c>
      <c r="M9" s="79"/>
    </row>
    <row r="10" spans="1:14" ht="17.399999999999999" customHeight="1" x14ac:dyDescent="0.25">
      <c r="A10" s="88"/>
      <c r="B10" s="89"/>
      <c r="C10" s="94"/>
      <c r="D10" s="95"/>
      <c r="E10" s="96"/>
      <c r="F10" s="86"/>
      <c r="H10" s="24">
        <v>4601</v>
      </c>
      <c r="I10" s="79"/>
      <c r="J10" s="2">
        <f t="shared" si="0"/>
        <v>0</v>
      </c>
      <c r="K10" s="79"/>
      <c r="L10" s="81">
        <f t="shared" si="1"/>
        <v>0</v>
      </c>
      <c r="M10" s="79"/>
    </row>
    <row r="11" spans="1:14" ht="17.399999999999999" customHeight="1" x14ac:dyDescent="0.25">
      <c r="A11" s="88"/>
      <c r="B11" s="89"/>
      <c r="C11" s="94"/>
      <c r="D11" s="95"/>
      <c r="E11" s="96"/>
      <c r="F11" s="86"/>
      <c r="H11" s="24">
        <v>4601</v>
      </c>
      <c r="I11" s="79"/>
      <c r="J11" s="2">
        <f t="shared" si="0"/>
        <v>0</v>
      </c>
      <c r="K11" s="79"/>
      <c r="L11" s="81">
        <f t="shared" si="1"/>
        <v>0</v>
      </c>
      <c r="M11" s="79"/>
    </row>
    <row r="12" spans="1:14" ht="17.399999999999999" customHeight="1" x14ac:dyDescent="0.25">
      <c r="A12" s="88"/>
      <c r="B12" s="89"/>
      <c r="C12" s="94"/>
      <c r="D12" s="95"/>
      <c r="E12" s="96"/>
      <c r="F12" s="86"/>
      <c r="H12" s="24">
        <v>4601</v>
      </c>
      <c r="I12" s="79"/>
      <c r="J12" s="2">
        <f t="shared" si="0"/>
        <v>0</v>
      </c>
      <c r="K12" s="79"/>
      <c r="L12" s="81">
        <f t="shared" si="1"/>
        <v>0</v>
      </c>
      <c r="M12" s="79"/>
    </row>
    <row r="13" spans="1:14" ht="17.399999999999999" customHeight="1" x14ac:dyDescent="0.25">
      <c r="A13" s="88"/>
      <c r="B13" s="89"/>
      <c r="C13" s="94"/>
      <c r="D13" s="95"/>
      <c r="E13" s="96"/>
      <c r="F13" s="86"/>
      <c r="H13" s="24">
        <v>4601</v>
      </c>
      <c r="I13" s="79"/>
      <c r="J13" s="2">
        <f t="shared" si="0"/>
        <v>0</v>
      </c>
      <c r="K13" s="79"/>
      <c r="L13" s="81">
        <f t="shared" si="1"/>
        <v>0</v>
      </c>
      <c r="M13" s="79"/>
    </row>
    <row r="14" spans="1:14" ht="17.399999999999999" customHeight="1" x14ac:dyDescent="0.25">
      <c r="A14" s="88"/>
      <c r="B14" s="89"/>
      <c r="C14" s="94"/>
      <c r="D14" s="95"/>
      <c r="E14" s="96"/>
      <c r="F14" s="86"/>
      <c r="H14" s="24">
        <v>4601</v>
      </c>
      <c r="I14" s="79"/>
      <c r="J14" s="2">
        <f t="shared" si="0"/>
        <v>0</v>
      </c>
      <c r="K14" s="79"/>
      <c r="L14" s="81">
        <f t="shared" si="1"/>
        <v>0</v>
      </c>
      <c r="M14" s="79"/>
    </row>
    <row r="15" spans="1:14" ht="17.399999999999999" customHeight="1" x14ac:dyDescent="0.25">
      <c r="A15" s="88"/>
      <c r="B15" s="89"/>
      <c r="C15" s="94"/>
      <c r="D15" s="95"/>
      <c r="E15" s="96"/>
      <c r="F15" s="86"/>
      <c r="H15" s="24">
        <v>4601</v>
      </c>
      <c r="I15" s="79"/>
      <c r="J15" s="2">
        <f t="shared" si="0"/>
        <v>0</v>
      </c>
      <c r="K15" s="79"/>
      <c r="L15" s="81">
        <f t="shared" si="1"/>
        <v>0</v>
      </c>
      <c r="M15" s="79"/>
    </row>
    <row r="16" spans="1:14" ht="17.399999999999999" customHeight="1" x14ac:dyDescent="0.25">
      <c r="A16" s="88"/>
      <c r="B16" s="89"/>
      <c r="C16" s="94"/>
      <c r="D16" s="95"/>
      <c r="E16" s="96"/>
      <c r="F16" s="86"/>
      <c r="H16" s="24">
        <v>4601</v>
      </c>
      <c r="I16" s="79"/>
      <c r="J16" s="2">
        <f t="shared" si="0"/>
        <v>0</v>
      </c>
      <c r="K16" s="79"/>
      <c r="L16" s="81">
        <f t="shared" si="1"/>
        <v>0</v>
      </c>
      <c r="M16" s="79"/>
    </row>
    <row r="17" spans="1:13" ht="17.399999999999999" customHeight="1" x14ac:dyDescent="0.25">
      <c r="A17" s="88"/>
      <c r="B17" s="89"/>
      <c r="C17" s="94"/>
      <c r="D17" s="95"/>
      <c r="E17" s="96"/>
      <c r="F17" s="86"/>
      <c r="H17" s="24">
        <v>4601</v>
      </c>
      <c r="I17" s="79"/>
      <c r="J17" s="2">
        <f t="shared" si="0"/>
        <v>0</v>
      </c>
      <c r="K17" s="79"/>
      <c r="L17" s="81">
        <f t="shared" si="1"/>
        <v>0</v>
      </c>
      <c r="M17" s="79"/>
    </row>
    <row r="18" spans="1:13" ht="17.399999999999999" customHeight="1" x14ac:dyDescent="0.25">
      <c r="A18" s="88"/>
      <c r="B18" s="89"/>
      <c r="C18" s="94"/>
      <c r="D18" s="95"/>
      <c r="E18" s="96"/>
      <c r="F18" s="86"/>
      <c r="H18" s="24">
        <v>4601</v>
      </c>
      <c r="I18" s="79"/>
      <c r="J18" s="2">
        <f t="shared" si="0"/>
        <v>0</v>
      </c>
      <c r="K18" s="79"/>
      <c r="L18" s="81">
        <f t="shared" si="1"/>
        <v>0</v>
      </c>
      <c r="M18" s="79"/>
    </row>
    <row r="19" spans="1:13" ht="17.399999999999999" customHeight="1" x14ac:dyDescent="0.25">
      <c r="A19" s="88"/>
      <c r="B19" s="89"/>
      <c r="C19" s="94"/>
      <c r="D19" s="95"/>
      <c r="E19" s="96"/>
      <c r="F19" s="86"/>
      <c r="H19" s="24">
        <v>4601</v>
      </c>
      <c r="I19" s="79"/>
      <c r="J19" s="2">
        <f t="shared" si="0"/>
        <v>0</v>
      </c>
      <c r="K19" s="79"/>
      <c r="L19" s="81">
        <f t="shared" si="1"/>
        <v>0</v>
      </c>
      <c r="M19" s="79"/>
    </row>
    <row r="20" spans="1:13" ht="17.399999999999999" customHeight="1" x14ac:dyDescent="0.25">
      <c r="A20" s="88"/>
      <c r="B20" s="89"/>
      <c r="C20" s="94"/>
      <c r="D20" s="95"/>
      <c r="E20" s="96"/>
      <c r="F20" s="86"/>
      <c r="H20" s="24">
        <v>4601</v>
      </c>
      <c r="I20" s="79"/>
      <c r="J20" s="2">
        <f t="shared" si="0"/>
        <v>0</v>
      </c>
      <c r="K20" s="79"/>
      <c r="L20" s="81">
        <f t="shared" si="1"/>
        <v>0</v>
      </c>
      <c r="M20" s="79"/>
    </row>
    <row r="21" spans="1:13" ht="17.399999999999999" customHeight="1" x14ac:dyDescent="0.25">
      <c r="A21" s="88"/>
      <c r="B21" s="89"/>
      <c r="C21" s="94"/>
      <c r="D21" s="95"/>
      <c r="E21" s="96"/>
      <c r="F21" s="86"/>
      <c r="H21" s="24">
        <v>4601</v>
      </c>
      <c r="I21" s="79"/>
      <c r="J21" s="2">
        <f t="shared" si="0"/>
        <v>0</v>
      </c>
      <c r="K21" s="79"/>
      <c r="L21" s="81">
        <f t="shared" si="1"/>
        <v>0</v>
      </c>
      <c r="M21" s="79"/>
    </row>
    <row r="22" spans="1:13" ht="17.399999999999999" customHeight="1" x14ac:dyDescent="0.25">
      <c r="A22" s="88"/>
      <c r="B22" s="89"/>
      <c r="C22" s="94"/>
      <c r="D22" s="95"/>
      <c r="E22" s="96"/>
      <c r="F22" s="86"/>
      <c r="H22" s="24">
        <v>4601</v>
      </c>
      <c r="I22" s="79"/>
      <c r="J22" s="2">
        <f t="shared" si="0"/>
        <v>0</v>
      </c>
      <c r="K22" s="79"/>
      <c r="L22" s="81">
        <f t="shared" si="1"/>
        <v>0</v>
      </c>
      <c r="M22" s="79"/>
    </row>
    <row r="23" spans="1:13" ht="17.399999999999999" customHeight="1" x14ac:dyDescent="0.25">
      <c r="A23" s="88"/>
      <c r="B23" s="89"/>
      <c r="C23" s="94"/>
      <c r="D23" s="95"/>
      <c r="E23" s="96"/>
      <c r="F23" s="86"/>
      <c r="H23" s="24">
        <v>4601</v>
      </c>
      <c r="I23" s="79"/>
      <c r="J23" s="2">
        <f t="shared" si="0"/>
        <v>0</v>
      </c>
      <c r="K23" s="79"/>
      <c r="L23" s="81">
        <f t="shared" si="1"/>
        <v>0</v>
      </c>
      <c r="M23" s="79"/>
    </row>
    <row r="24" spans="1:13" ht="17.399999999999999" customHeight="1" x14ac:dyDescent="0.25">
      <c r="A24" s="88"/>
      <c r="B24" s="89"/>
      <c r="C24" s="94"/>
      <c r="D24" s="95"/>
      <c r="E24" s="96"/>
      <c r="F24" s="86"/>
      <c r="H24" s="24">
        <v>4601</v>
      </c>
      <c r="I24" s="79"/>
      <c r="J24" s="2">
        <f t="shared" si="0"/>
        <v>0</v>
      </c>
      <c r="K24" s="79"/>
      <c r="L24" s="81">
        <f t="shared" si="1"/>
        <v>0</v>
      </c>
      <c r="M24" s="79"/>
    </row>
    <row r="25" spans="1:13" ht="17.399999999999999" customHeight="1" x14ac:dyDescent="0.25">
      <c r="A25" s="88"/>
      <c r="B25" s="89"/>
      <c r="C25" s="94"/>
      <c r="D25" s="95"/>
      <c r="E25" s="96"/>
      <c r="F25" s="86"/>
      <c r="H25" s="24">
        <v>4601</v>
      </c>
      <c r="I25" s="79"/>
      <c r="J25" s="2">
        <f t="shared" si="0"/>
        <v>0</v>
      </c>
      <c r="K25" s="79"/>
      <c r="L25" s="81">
        <f t="shared" si="1"/>
        <v>0</v>
      </c>
      <c r="M25" s="79"/>
    </row>
    <row r="26" spans="1:13" ht="17.399999999999999" customHeight="1" x14ac:dyDescent="0.25">
      <c r="A26" s="88"/>
      <c r="B26" s="89"/>
      <c r="C26" s="94"/>
      <c r="D26" s="95"/>
      <c r="E26" s="96"/>
      <c r="F26" s="86"/>
      <c r="H26" s="24">
        <v>4601</v>
      </c>
      <c r="I26" s="79"/>
      <c r="J26" s="2">
        <f t="shared" si="0"/>
        <v>0</v>
      </c>
      <c r="K26" s="79"/>
      <c r="L26" s="81">
        <f t="shared" si="1"/>
        <v>0</v>
      </c>
      <c r="M26" s="79"/>
    </row>
    <row r="27" spans="1:13" ht="17.399999999999999" customHeight="1" x14ac:dyDescent="0.25">
      <c r="A27" s="88"/>
      <c r="B27" s="89"/>
      <c r="C27" s="94"/>
      <c r="D27" s="95"/>
      <c r="E27" s="96"/>
      <c r="F27" s="86"/>
      <c r="H27" s="24">
        <v>4601</v>
      </c>
      <c r="I27" s="79"/>
      <c r="J27" s="2">
        <f t="shared" si="0"/>
        <v>0</v>
      </c>
      <c r="K27" s="79"/>
      <c r="L27" s="81">
        <f t="shared" si="1"/>
        <v>0</v>
      </c>
      <c r="M27" s="79"/>
    </row>
    <row r="28" spans="1:13" ht="17.399999999999999" customHeight="1" x14ac:dyDescent="0.25">
      <c r="A28" s="88"/>
      <c r="B28" s="89"/>
      <c r="C28" s="94"/>
      <c r="D28" s="95"/>
      <c r="E28" s="96"/>
      <c r="F28" s="86"/>
      <c r="H28" s="24">
        <v>4601</v>
      </c>
      <c r="I28" s="79"/>
      <c r="J28" s="2">
        <f t="shared" si="0"/>
        <v>0</v>
      </c>
      <c r="K28" s="79"/>
      <c r="L28" s="81">
        <f t="shared" si="1"/>
        <v>0</v>
      </c>
      <c r="M28" s="79"/>
    </row>
    <row r="29" spans="1:13" ht="17.399999999999999" customHeight="1" x14ac:dyDescent="0.25">
      <c r="A29" s="88"/>
      <c r="B29" s="89"/>
      <c r="C29" s="94"/>
      <c r="D29" s="95"/>
      <c r="E29" s="96"/>
      <c r="F29" s="86"/>
      <c r="H29" s="24">
        <v>4601</v>
      </c>
      <c r="I29" s="79"/>
      <c r="J29" s="2">
        <f t="shared" si="0"/>
        <v>0</v>
      </c>
      <c r="K29" s="79"/>
      <c r="L29" s="81">
        <f t="shared" si="1"/>
        <v>0</v>
      </c>
      <c r="M29" s="79"/>
    </row>
    <row r="30" spans="1:13" ht="17.399999999999999" customHeight="1" x14ac:dyDescent="0.25">
      <c r="A30" s="88"/>
      <c r="B30" s="89"/>
      <c r="C30" s="94"/>
      <c r="D30" s="95"/>
      <c r="E30" s="96"/>
      <c r="F30" s="86"/>
      <c r="H30" s="24">
        <v>4601</v>
      </c>
      <c r="I30" s="79"/>
      <c r="J30" s="2">
        <f t="shared" si="0"/>
        <v>0</v>
      </c>
      <c r="K30" s="79"/>
      <c r="L30" s="81">
        <f t="shared" si="1"/>
        <v>0</v>
      </c>
      <c r="M30" s="79"/>
    </row>
    <row r="31" spans="1:13" ht="17.399999999999999" customHeight="1" x14ac:dyDescent="0.25">
      <c r="A31" s="88"/>
      <c r="B31" s="89"/>
      <c r="C31" s="94"/>
      <c r="D31" s="95"/>
      <c r="E31" s="96"/>
      <c r="F31" s="86"/>
      <c r="H31" s="24">
        <v>4601</v>
      </c>
      <c r="I31" s="79"/>
      <c r="J31" s="2">
        <f t="shared" si="0"/>
        <v>0</v>
      </c>
      <c r="K31" s="79"/>
      <c r="L31" s="81">
        <f t="shared" si="1"/>
        <v>0</v>
      </c>
      <c r="M31" s="79"/>
    </row>
    <row r="32" spans="1:13" ht="17.399999999999999" customHeight="1" x14ac:dyDescent="0.25">
      <c r="A32" s="88"/>
      <c r="B32" s="89"/>
      <c r="C32" s="94"/>
      <c r="D32" s="95"/>
      <c r="E32" s="96"/>
      <c r="F32" s="86"/>
      <c r="H32" s="24">
        <v>4601</v>
      </c>
      <c r="I32" s="79"/>
      <c r="J32" s="2">
        <f t="shared" si="0"/>
        <v>0</v>
      </c>
      <c r="K32" s="79"/>
      <c r="L32" s="81">
        <f t="shared" si="1"/>
        <v>0</v>
      </c>
      <c r="M32" s="79"/>
    </row>
    <row r="33" spans="1:13" ht="17.399999999999999" customHeight="1" x14ac:dyDescent="0.25">
      <c r="A33" s="88"/>
      <c r="B33" s="89"/>
      <c r="C33" s="94"/>
      <c r="D33" s="95"/>
      <c r="E33" s="96"/>
      <c r="F33" s="86"/>
      <c r="H33" s="24">
        <v>4601</v>
      </c>
      <c r="I33" s="79"/>
      <c r="J33" s="2">
        <f t="shared" si="0"/>
        <v>0</v>
      </c>
      <c r="K33" s="79"/>
      <c r="L33" s="81">
        <f t="shared" si="1"/>
        <v>0</v>
      </c>
      <c r="M33" s="79"/>
    </row>
    <row r="34" spans="1:13" ht="17.399999999999999" customHeight="1" x14ac:dyDescent="0.25">
      <c r="A34" s="88"/>
      <c r="B34" s="89"/>
      <c r="C34" s="94"/>
      <c r="D34" s="95"/>
      <c r="E34" s="96"/>
      <c r="F34" s="86"/>
      <c r="H34" s="24">
        <v>4601</v>
      </c>
      <c r="I34" s="79"/>
      <c r="J34" s="2">
        <f t="shared" si="0"/>
        <v>0</v>
      </c>
      <c r="K34" s="79"/>
      <c r="L34" s="81">
        <f t="shared" si="1"/>
        <v>0</v>
      </c>
      <c r="M34" s="79"/>
    </row>
    <row r="35" spans="1:13" ht="17.399999999999999" customHeight="1" x14ac:dyDescent="0.25">
      <c r="A35" s="88"/>
      <c r="B35" s="89"/>
      <c r="C35" s="94"/>
      <c r="D35" s="95"/>
      <c r="E35" s="96"/>
      <c r="F35" s="86"/>
      <c r="H35" s="24">
        <v>4601</v>
      </c>
      <c r="I35" s="79"/>
      <c r="J35" s="2">
        <f t="shared" si="0"/>
        <v>0</v>
      </c>
      <c r="K35" s="79"/>
      <c r="L35" s="81">
        <f t="shared" si="1"/>
        <v>0</v>
      </c>
      <c r="M35" s="79"/>
    </row>
    <row r="36" spans="1:13" ht="17.399999999999999" customHeight="1" x14ac:dyDescent="0.25">
      <c r="A36" s="88"/>
      <c r="B36" s="89"/>
      <c r="C36" s="94"/>
      <c r="D36" s="95"/>
      <c r="E36" s="96"/>
      <c r="F36" s="86"/>
      <c r="H36" s="24">
        <v>4601</v>
      </c>
      <c r="I36" s="79"/>
      <c r="J36" s="2">
        <f t="shared" si="0"/>
        <v>0</v>
      </c>
      <c r="K36" s="79"/>
      <c r="L36" s="81">
        <f t="shared" si="1"/>
        <v>0</v>
      </c>
      <c r="M36" s="79"/>
    </row>
    <row r="37" spans="1:13" ht="17.399999999999999" customHeight="1" x14ac:dyDescent="0.25">
      <c r="A37" s="88"/>
      <c r="B37" s="89"/>
      <c r="C37" s="94"/>
      <c r="D37" s="95"/>
      <c r="E37" s="96"/>
      <c r="F37" s="86"/>
      <c r="H37" s="24">
        <v>4601</v>
      </c>
      <c r="I37" s="79"/>
      <c r="J37" s="2">
        <f t="shared" si="0"/>
        <v>0</v>
      </c>
      <c r="K37" s="79"/>
      <c r="L37" s="81">
        <f t="shared" si="1"/>
        <v>0</v>
      </c>
      <c r="M37" s="79"/>
    </row>
    <row r="38" spans="1:13" ht="17.399999999999999" customHeight="1" x14ac:dyDescent="0.25">
      <c r="A38" s="88"/>
      <c r="B38" s="89"/>
      <c r="C38" s="94"/>
      <c r="D38" s="95"/>
      <c r="E38" s="96"/>
      <c r="F38" s="86"/>
      <c r="H38" s="24">
        <v>4601</v>
      </c>
      <c r="I38" s="79"/>
      <c r="J38" s="2">
        <f t="shared" si="0"/>
        <v>0</v>
      </c>
      <c r="K38" s="79"/>
      <c r="L38" s="81">
        <f t="shared" si="1"/>
        <v>0</v>
      </c>
      <c r="M38" s="79"/>
    </row>
    <row r="39" spans="1:13" ht="17.399999999999999" customHeight="1" x14ac:dyDescent="0.25">
      <c r="A39" s="88"/>
      <c r="B39" s="89"/>
      <c r="C39" s="94"/>
      <c r="D39" s="95"/>
      <c r="E39" s="96"/>
      <c r="F39" s="86"/>
      <c r="H39" s="24">
        <v>4601</v>
      </c>
      <c r="I39" s="79"/>
      <c r="J39" s="2">
        <f t="shared" si="0"/>
        <v>0</v>
      </c>
      <c r="K39" s="79"/>
      <c r="L39" s="81">
        <f t="shared" si="1"/>
        <v>0</v>
      </c>
      <c r="M39" s="79"/>
    </row>
    <row r="40" spans="1:13" ht="17.399999999999999" customHeight="1" x14ac:dyDescent="0.25">
      <c r="A40" s="88"/>
      <c r="B40" s="89"/>
      <c r="C40" s="94"/>
      <c r="D40" s="95"/>
      <c r="E40" s="96"/>
      <c r="F40" s="86"/>
      <c r="H40" s="24">
        <v>4601</v>
      </c>
      <c r="I40" s="79"/>
      <c r="J40" s="2">
        <f t="shared" si="0"/>
        <v>0</v>
      </c>
      <c r="K40" s="79"/>
      <c r="L40" s="81">
        <f t="shared" si="1"/>
        <v>0</v>
      </c>
      <c r="M40" s="79"/>
    </row>
    <row r="41" spans="1:13" ht="17.399999999999999" customHeight="1" x14ac:dyDescent="0.25">
      <c r="A41" s="88"/>
      <c r="B41" s="89"/>
      <c r="C41" s="94"/>
      <c r="D41" s="95"/>
      <c r="E41" s="96"/>
      <c r="F41" s="86"/>
      <c r="H41" s="24">
        <v>4601</v>
      </c>
      <c r="I41" s="79"/>
      <c r="J41" s="2">
        <f t="shared" si="0"/>
        <v>0</v>
      </c>
      <c r="K41" s="79"/>
      <c r="L41" s="81">
        <f t="shared" si="1"/>
        <v>0</v>
      </c>
      <c r="M41" s="79"/>
    </row>
    <row r="42" spans="1:13" ht="17.399999999999999" customHeight="1" x14ac:dyDescent="0.25">
      <c r="A42" s="88"/>
      <c r="B42" s="89"/>
      <c r="C42" s="94"/>
      <c r="D42" s="95"/>
      <c r="E42" s="96"/>
      <c r="F42" s="86"/>
      <c r="H42" s="24">
        <v>4601</v>
      </c>
      <c r="I42" s="79"/>
      <c r="J42" s="2">
        <f t="shared" si="0"/>
        <v>0</v>
      </c>
      <c r="K42" s="79"/>
      <c r="L42" s="81">
        <f t="shared" si="1"/>
        <v>0</v>
      </c>
      <c r="M42" s="79"/>
    </row>
    <row r="43" spans="1:13" ht="17.399999999999999" customHeight="1" x14ac:dyDescent="0.25">
      <c r="A43" s="88"/>
      <c r="B43" s="89"/>
      <c r="C43" s="94"/>
      <c r="D43" s="95"/>
      <c r="E43" s="96"/>
      <c r="F43" s="86"/>
      <c r="H43" s="24">
        <v>4601</v>
      </c>
      <c r="I43" s="79"/>
      <c r="J43" s="2">
        <f t="shared" si="0"/>
        <v>0</v>
      </c>
      <c r="K43" s="79"/>
      <c r="L43" s="81">
        <f t="shared" si="1"/>
        <v>0</v>
      </c>
      <c r="M43" s="79"/>
    </row>
    <row r="44" spans="1:13" ht="17.399999999999999" customHeight="1" x14ac:dyDescent="0.25">
      <c r="A44" s="88"/>
      <c r="B44" s="89"/>
      <c r="C44" s="94"/>
      <c r="D44" s="95"/>
      <c r="E44" s="96"/>
      <c r="F44" s="86"/>
      <c r="H44" s="24">
        <v>4601</v>
      </c>
      <c r="I44" s="79"/>
      <c r="J44" s="2">
        <f t="shared" si="0"/>
        <v>0</v>
      </c>
      <c r="K44" s="79"/>
      <c r="L44" s="81">
        <f t="shared" si="1"/>
        <v>0</v>
      </c>
      <c r="M44" s="79"/>
    </row>
    <row r="45" spans="1:13" ht="17.399999999999999" customHeight="1" x14ac:dyDescent="0.25">
      <c r="A45" s="88"/>
      <c r="B45" s="89"/>
      <c r="C45" s="94"/>
      <c r="D45" s="95"/>
      <c r="E45" s="96"/>
      <c r="F45" s="86"/>
      <c r="H45" s="24">
        <v>4601</v>
      </c>
      <c r="I45" s="79"/>
      <c r="J45" s="2">
        <f t="shared" si="0"/>
        <v>0</v>
      </c>
      <c r="K45" s="79"/>
      <c r="L45" s="81">
        <f t="shared" si="1"/>
        <v>0</v>
      </c>
      <c r="M45" s="79"/>
    </row>
    <row r="46" spans="1:13" ht="17.399999999999999" customHeight="1" x14ac:dyDescent="0.25">
      <c r="A46" s="88"/>
      <c r="B46" s="89"/>
      <c r="C46" s="94"/>
      <c r="D46" s="95"/>
      <c r="E46" s="96"/>
      <c r="F46" s="86"/>
      <c r="H46" s="24">
        <v>4601</v>
      </c>
      <c r="I46" s="79"/>
      <c r="J46" s="2">
        <f t="shared" si="0"/>
        <v>0</v>
      </c>
      <c r="K46" s="79"/>
      <c r="L46" s="81">
        <f t="shared" si="1"/>
        <v>0</v>
      </c>
      <c r="M46" s="79"/>
    </row>
    <row r="47" spans="1:13" ht="17.399999999999999" customHeight="1" x14ac:dyDescent="0.25">
      <c r="A47" s="88"/>
      <c r="B47" s="89"/>
      <c r="C47" s="94"/>
      <c r="D47" s="95"/>
      <c r="E47" s="96"/>
      <c r="F47" s="86"/>
      <c r="H47" s="24">
        <v>4601</v>
      </c>
      <c r="I47" s="79"/>
      <c r="J47" s="2">
        <f t="shared" si="0"/>
        <v>0</v>
      </c>
      <c r="K47" s="79"/>
      <c r="L47" s="81">
        <f t="shared" si="1"/>
        <v>0</v>
      </c>
      <c r="M47" s="79"/>
    </row>
    <row r="48" spans="1:13" ht="17.399999999999999" customHeight="1" x14ac:dyDescent="0.25">
      <c r="A48" s="88"/>
      <c r="B48" s="89"/>
      <c r="C48" s="94"/>
      <c r="D48" s="95"/>
      <c r="E48" s="96"/>
      <c r="F48" s="86"/>
      <c r="H48" s="24">
        <v>4601</v>
      </c>
      <c r="I48" s="79"/>
      <c r="J48" s="2">
        <f t="shared" si="0"/>
        <v>0</v>
      </c>
      <c r="K48" s="79"/>
      <c r="L48" s="81">
        <f t="shared" si="1"/>
        <v>0</v>
      </c>
      <c r="M48" s="79"/>
    </row>
    <row r="49" spans="1:13" ht="17.399999999999999" customHeight="1" x14ac:dyDescent="0.25">
      <c r="A49" s="88"/>
      <c r="B49" s="89"/>
      <c r="C49" s="94"/>
      <c r="D49" s="95"/>
      <c r="E49" s="96"/>
      <c r="F49" s="86"/>
      <c r="H49" s="24">
        <v>4601</v>
      </c>
      <c r="I49" s="79"/>
      <c r="J49" s="2">
        <f t="shared" si="0"/>
        <v>0</v>
      </c>
      <c r="K49" s="79"/>
      <c r="L49" s="81">
        <f t="shared" si="1"/>
        <v>0</v>
      </c>
      <c r="M49" s="79"/>
    </row>
    <row r="50" spans="1:13" ht="17.399999999999999" customHeight="1" x14ac:dyDescent="0.25">
      <c r="A50" s="88"/>
      <c r="B50" s="89"/>
      <c r="C50" s="94"/>
      <c r="D50" s="95"/>
      <c r="E50" s="96"/>
      <c r="F50" s="86"/>
      <c r="H50" s="24">
        <v>4601</v>
      </c>
      <c r="I50" s="79"/>
      <c r="J50" s="2">
        <f t="shared" si="0"/>
        <v>0</v>
      </c>
      <c r="K50" s="79"/>
      <c r="L50" s="81">
        <f t="shared" si="1"/>
        <v>0</v>
      </c>
      <c r="M50" s="79"/>
    </row>
    <row r="51" spans="1:13" ht="17.399999999999999" customHeight="1" x14ac:dyDescent="0.25">
      <c r="A51" s="88"/>
      <c r="B51" s="89"/>
      <c r="C51" s="94"/>
      <c r="D51" s="95"/>
      <c r="E51" s="96"/>
      <c r="F51" s="86"/>
      <c r="H51" s="24">
        <v>4601</v>
      </c>
      <c r="I51" s="79"/>
      <c r="J51" s="2">
        <f t="shared" si="0"/>
        <v>0</v>
      </c>
      <c r="K51" s="79"/>
      <c r="L51" s="81">
        <f t="shared" si="1"/>
        <v>0</v>
      </c>
      <c r="M51" s="79"/>
    </row>
    <row r="52" spans="1:13" ht="17.399999999999999" customHeight="1" x14ac:dyDescent="0.25">
      <c r="A52" s="88"/>
      <c r="B52" s="89"/>
      <c r="C52" s="94"/>
      <c r="D52" s="95"/>
      <c r="E52" s="96"/>
      <c r="F52" s="86"/>
      <c r="H52" s="24">
        <v>4601</v>
      </c>
      <c r="I52" s="79"/>
      <c r="J52" s="2">
        <f t="shared" si="0"/>
        <v>0</v>
      </c>
      <c r="K52" s="79"/>
      <c r="L52" s="81">
        <f t="shared" si="1"/>
        <v>0</v>
      </c>
      <c r="M52" s="79"/>
    </row>
    <row r="53" spans="1:13" ht="17.399999999999999" customHeight="1" x14ac:dyDescent="0.25">
      <c r="A53" s="88"/>
      <c r="B53" s="89"/>
      <c r="C53" s="94"/>
      <c r="D53" s="95"/>
      <c r="E53" s="96"/>
      <c r="F53" s="86"/>
      <c r="H53" s="24">
        <v>4601</v>
      </c>
      <c r="I53" s="79"/>
      <c r="J53" s="2">
        <f t="shared" si="0"/>
        <v>0</v>
      </c>
      <c r="K53" s="79"/>
      <c r="L53" s="81">
        <f t="shared" si="1"/>
        <v>0</v>
      </c>
      <c r="M53" s="79"/>
    </row>
    <row r="54" spans="1:13" ht="17.399999999999999" customHeight="1" x14ac:dyDescent="0.25">
      <c r="A54" s="88"/>
      <c r="B54" s="89"/>
      <c r="C54" s="94"/>
      <c r="D54" s="95"/>
      <c r="E54" s="96"/>
      <c r="F54" s="86"/>
      <c r="H54" s="24">
        <v>4601</v>
      </c>
      <c r="I54" s="79"/>
      <c r="J54" s="2">
        <f t="shared" si="0"/>
        <v>0</v>
      </c>
      <c r="K54" s="79"/>
      <c r="L54" s="81">
        <f t="shared" si="1"/>
        <v>0</v>
      </c>
      <c r="M54" s="79"/>
    </row>
    <row r="55" spans="1:13" ht="17.399999999999999" customHeight="1" x14ac:dyDescent="0.25">
      <c r="A55" s="88"/>
      <c r="B55" s="89"/>
      <c r="C55" s="94"/>
      <c r="D55" s="95"/>
      <c r="E55" s="96"/>
      <c r="F55" s="86"/>
      <c r="H55" s="24">
        <v>4601</v>
      </c>
      <c r="I55" s="79"/>
      <c r="J55" s="2">
        <f t="shared" si="0"/>
        <v>0</v>
      </c>
      <c r="K55" s="79"/>
      <c r="L55" s="81">
        <f t="shared" si="1"/>
        <v>0</v>
      </c>
      <c r="M55" s="79"/>
    </row>
    <row r="56" spans="1:13" ht="17.399999999999999" customHeight="1" x14ac:dyDescent="0.25">
      <c r="A56" s="88"/>
      <c r="B56" s="89"/>
      <c r="C56" s="94"/>
      <c r="D56" s="95"/>
      <c r="E56" s="96"/>
      <c r="F56" s="86"/>
      <c r="H56" s="24">
        <v>4601</v>
      </c>
      <c r="I56" s="79"/>
      <c r="J56" s="2">
        <f t="shared" si="0"/>
        <v>0</v>
      </c>
      <c r="K56" s="79"/>
      <c r="L56" s="81">
        <f t="shared" si="1"/>
        <v>0</v>
      </c>
      <c r="M56" s="79"/>
    </row>
    <row r="57" spans="1:13" ht="17.399999999999999" customHeight="1" x14ac:dyDescent="0.25">
      <c r="A57" s="88"/>
      <c r="B57" s="89"/>
      <c r="C57" s="94"/>
      <c r="D57" s="95"/>
      <c r="E57" s="96"/>
      <c r="F57" s="86"/>
      <c r="H57" s="24">
        <v>4601</v>
      </c>
      <c r="I57" s="79"/>
      <c r="J57" s="2">
        <f t="shared" si="0"/>
        <v>0</v>
      </c>
      <c r="K57" s="79"/>
      <c r="L57" s="81">
        <f t="shared" si="1"/>
        <v>0</v>
      </c>
      <c r="M57" s="79"/>
    </row>
    <row r="58" spans="1:13" ht="17.399999999999999" customHeight="1" x14ac:dyDescent="0.25">
      <c r="A58" s="88"/>
      <c r="B58" s="89"/>
      <c r="C58" s="94"/>
      <c r="D58" s="95"/>
      <c r="E58" s="96"/>
      <c r="F58" s="86"/>
      <c r="H58" s="24">
        <v>4601</v>
      </c>
      <c r="I58" s="79"/>
      <c r="J58" s="2">
        <f t="shared" si="0"/>
        <v>0</v>
      </c>
      <c r="K58" s="79"/>
      <c r="L58" s="81">
        <f t="shared" si="1"/>
        <v>0</v>
      </c>
      <c r="M58" s="79"/>
    </row>
    <row r="59" spans="1:13" ht="17.399999999999999" customHeight="1" x14ac:dyDescent="0.25">
      <c r="A59" s="88"/>
      <c r="B59" s="89"/>
      <c r="C59" s="94"/>
      <c r="D59" s="95"/>
      <c r="E59" s="96"/>
      <c r="F59" s="86"/>
      <c r="H59" s="24">
        <v>4601</v>
      </c>
      <c r="I59" s="79"/>
      <c r="J59" s="2">
        <f t="shared" si="0"/>
        <v>0</v>
      </c>
      <c r="K59" s="79"/>
      <c r="L59" s="81">
        <f t="shared" si="1"/>
        <v>0</v>
      </c>
      <c r="M59" s="79"/>
    </row>
    <row r="60" spans="1:13" ht="17.399999999999999" customHeight="1" x14ac:dyDescent="0.25">
      <c r="A60" s="88"/>
      <c r="B60" s="89"/>
      <c r="C60" s="94"/>
      <c r="D60" s="95"/>
      <c r="E60" s="96"/>
      <c r="F60" s="86"/>
      <c r="H60" s="24">
        <v>4601</v>
      </c>
      <c r="I60" s="79"/>
      <c r="J60" s="2">
        <f t="shared" si="0"/>
        <v>0</v>
      </c>
      <c r="K60" s="79"/>
      <c r="L60" s="81">
        <f t="shared" si="1"/>
        <v>0</v>
      </c>
      <c r="M60" s="79"/>
    </row>
    <row r="61" spans="1:13" ht="17.399999999999999" customHeight="1" x14ac:dyDescent="0.25">
      <c r="A61" s="88"/>
      <c r="B61" s="89"/>
      <c r="C61" s="94"/>
      <c r="D61" s="95"/>
      <c r="E61" s="96"/>
      <c r="F61" s="86"/>
      <c r="H61" s="24">
        <v>4601</v>
      </c>
      <c r="I61" s="79"/>
      <c r="J61" s="2">
        <f t="shared" si="0"/>
        <v>0</v>
      </c>
      <c r="K61" s="79"/>
      <c r="L61" s="81">
        <f t="shared" si="1"/>
        <v>0</v>
      </c>
      <c r="M61" s="79"/>
    </row>
    <row r="62" spans="1:13" ht="17.399999999999999" customHeight="1" x14ac:dyDescent="0.25">
      <c r="A62" s="88"/>
      <c r="B62" s="89"/>
      <c r="C62" s="94"/>
      <c r="D62" s="95"/>
      <c r="E62" s="96"/>
      <c r="F62" s="86"/>
      <c r="H62" s="24">
        <v>4601</v>
      </c>
      <c r="I62" s="79"/>
      <c r="J62" s="2">
        <f t="shared" si="0"/>
        <v>0</v>
      </c>
      <c r="K62" s="79"/>
      <c r="L62" s="81">
        <f t="shared" si="1"/>
        <v>0</v>
      </c>
      <c r="M62" s="79"/>
    </row>
    <row r="63" spans="1:13" ht="17.399999999999999" customHeight="1" x14ac:dyDescent="0.25">
      <c r="A63" s="88"/>
      <c r="B63" s="89"/>
      <c r="C63" s="94"/>
      <c r="D63" s="95"/>
      <c r="E63" s="96"/>
      <c r="F63" s="86"/>
      <c r="H63" s="24">
        <v>4601</v>
      </c>
      <c r="I63" s="79"/>
      <c r="J63" s="2">
        <f t="shared" si="0"/>
        <v>0</v>
      </c>
      <c r="K63" s="79"/>
      <c r="L63" s="81">
        <f t="shared" si="1"/>
        <v>0</v>
      </c>
      <c r="M63" s="79"/>
    </row>
    <row r="64" spans="1:13" ht="17.399999999999999" customHeight="1" x14ac:dyDescent="0.25">
      <c r="A64" s="88"/>
      <c r="B64" s="89"/>
      <c r="C64" s="94"/>
      <c r="D64" s="95"/>
      <c r="E64" s="96"/>
      <c r="F64" s="86"/>
      <c r="H64" s="24">
        <v>4601</v>
      </c>
      <c r="I64" s="79"/>
      <c r="J64" s="2">
        <f t="shared" si="0"/>
        <v>0</v>
      </c>
      <c r="K64" s="79"/>
      <c r="L64" s="81">
        <f t="shared" si="1"/>
        <v>0</v>
      </c>
      <c r="M64" s="79"/>
    </row>
    <row r="65" spans="1:13" ht="17.399999999999999" customHeight="1" x14ac:dyDescent="0.25">
      <c r="A65" s="88"/>
      <c r="B65" s="89"/>
      <c r="C65" s="94"/>
      <c r="D65" s="95"/>
      <c r="E65" s="96"/>
      <c r="F65" s="86"/>
      <c r="H65" s="24">
        <v>4601</v>
      </c>
      <c r="I65" s="79"/>
      <c r="J65" s="2">
        <f t="shared" si="0"/>
        <v>0</v>
      </c>
      <c r="K65" s="79"/>
      <c r="L65" s="81">
        <f t="shared" si="1"/>
        <v>0</v>
      </c>
      <c r="M65" s="79"/>
    </row>
    <row r="66" spans="1:13" ht="17.399999999999999" customHeight="1" x14ac:dyDescent="0.25">
      <c r="A66" s="88"/>
      <c r="B66" s="89"/>
      <c r="C66" s="94"/>
      <c r="D66" s="95"/>
      <c r="E66" s="96"/>
      <c r="F66" s="86"/>
      <c r="H66" s="24">
        <v>4601</v>
      </c>
      <c r="I66" s="79"/>
      <c r="J66" s="2">
        <f t="shared" si="0"/>
        <v>0</v>
      </c>
      <c r="K66" s="79"/>
      <c r="L66" s="81">
        <f t="shared" si="1"/>
        <v>0</v>
      </c>
      <c r="M66" s="79"/>
    </row>
    <row r="67" spans="1:13" ht="17.399999999999999" customHeight="1" x14ac:dyDescent="0.25">
      <c r="A67" s="88"/>
      <c r="B67" s="89"/>
      <c r="C67" s="94"/>
      <c r="D67" s="95"/>
      <c r="E67" s="96"/>
      <c r="F67" s="86"/>
      <c r="H67" s="24">
        <v>4601</v>
      </c>
      <c r="I67" s="79"/>
      <c r="J67" s="2">
        <f t="shared" ref="J67:J100" si="2">C67</f>
        <v>0</v>
      </c>
      <c r="K67" s="79"/>
      <c r="L67" s="81">
        <f t="shared" ref="L67:L100" si="3">D67</f>
        <v>0</v>
      </c>
      <c r="M67" s="79"/>
    </row>
    <row r="68" spans="1:13" ht="17.399999999999999" customHeight="1" x14ac:dyDescent="0.25">
      <c r="A68" s="88"/>
      <c r="B68" s="89"/>
      <c r="C68" s="94"/>
      <c r="D68" s="95"/>
      <c r="E68" s="96"/>
      <c r="F68" s="86"/>
      <c r="H68" s="24">
        <v>4601</v>
      </c>
      <c r="I68" s="79"/>
      <c r="J68" s="2">
        <f t="shared" si="2"/>
        <v>0</v>
      </c>
      <c r="K68" s="79"/>
      <c r="L68" s="81">
        <f t="shared" si="3"/>
        <v>0</v>
      </c>
      <c r="M68" s="79"/>
    </row>
    <row r="69" spans="1:13" ht="17.399999999999999" customHeight="1" x14ac:dyDescent="0.25">
      <c r="A69" s="88"/>
      <c r="B69" s="89"/>
      <c r="C69" s="94"/>
      <c r="D69" s="95"/>
      <c r="E69" s="96"/>
      <c r="F69" s="86"/>
      <c r="H69" s="24">
        <v>4601</v>
      </c>
      <c r="I69" s="79"/>
      <c r="J69" s="2">
        <f t="shared" si="2"/>
        <v>0</v>
      </c>
      <c r="K69" s="79"/>
      <c r="L69" s="81">
        <f t="shared" si="3"/>
        <v>0</v>
      </c>
      <c r="M69" s="79"/>
    </row>
    <row r="70" spans="1:13" ht="17.399999999999999" customHeight="1" x14ac:dyDescent="0.25">
      <c r="A70" s="88"/>
      <c r="B70" s="89"/>
      <c r="C70" s="94"/>
      <c r="D70" s="95"/>
      <c r="E70" s="96"/>
      <c r="F70" s="86"/>
      <c r="H70" s="24">
        <v>4601</v>
      </c>
      <c r="I70" s="79"/>
      <c r="J70" s="2">
        <f t="shared" si="2"/>
        <v>0</v>
      </c>
      <c r="K70" s="79"/>
      <c r="L70" s="81">
        <f t="shared" si="3"/>
        <v>0</v>
      </c>
      <c r="M70" s="79"/>
    </row>
    <row r="71" spans="1:13" ht="17.399999999999999" customHeight="1" x14ac:dyDescent="0.25">
      <c r="A71" s="88"/>
      <c r="B71" s="89"/>
      <c r="C71" s="94"/>
      <c r="D71" s="95"/>
      <c r="E71" s="96"/>
      <c r="F71" s="86"/>
      <c r="H71" s="24">
        <v>4601</v>
      </c>
      <c r="I71" s="79"/>
      <c r="J71" s="2">
        <f t="shared" si="2"/>
        <v>0</v>
      </c>
      <c r="K71" s="79"/>
      <c r="L71" s="81">
        <f t="shared" si="3"/>
        <v>0</v>
      </c>
      <c r="M71" s="79"/>
    </row>
    <row r="72" spans="1:13" ht="17.399999999999999" customHeight="1" x14ac:dyDescent="0.25">
      <c r="A72" s="88"/>
      <c r="B72" s="89"/>
      <c r="C72" s="94"/>
      <c r="D72" s="95"/>
      <c r="E72" s="96"/>
      <c r="F72" s="86"/>
      <c r="H72" s="24">
        <v>4601</v>
      </c>
      <c r="I72" s="79"/>
      <c r="J72" s="2">
        <f t="shared" si="2"/>
        <v>0</v>
      </c>
      <c r="K72" s="79"/>
      <c r="L72" s="81">
        <f t="shared" si="3"/>
        <v>0</v>
      </c>
      <c r="M72" s="79"/>
    </row>
    <row r="73" spans="1:13" ht="17.399999999999999" customHeight="1" x14ac:dyDescent="0.25">
      <c r="A73" s="88"/>
      <c r="B73" s="89"/>
      <c r="C73" s="94"/>
      <c r="D73" s="95"/>
      <c r="E73" s="96"/>
      <c r="F73" s="86"/>
      <c r="H73" s="24">
        <v>4601</v>
      </c>
      <c r="I73" s="79"/>
      <c r="J73" s="2">
        <f t="shared" si="2"/>
        <v>0</v>
      </c>
      <c r="K73" s="79"/>
      <c r="L73" s="81">
        <f t="shared" si="3"/>
        <v>0</v>
      </c>
      <c r="M73" s="79"/>
    </row>
    <row r="74" spans="1:13" ht="17.399999999999999" customHeight="1" x14ac:dyDescent="0.25">
      <c r="A74" s="88"/>
      <c r="B74" s="89"/>
      <c r="C74" s="94"/>
      <c r="D74" s="95"/>
      <c r="E74" s="96"/>
      <c r="F74" s="86"/>
      <c r="H74" s="24">
        <v>4601</v>
      </c>
      <c r="I74" s="79"/>
      <c r="J74" s="2">
        <f t="shared" si="2"/>
        <v>0</v>
      </c>
      <c r="K74" s="79"/>
      <c r="L74" s="81">
        <f t="shared" si="3"/>
        <v>0</v>
      </c>
      <c r="M74" s="79"/>
    </row>
    <row r="75" spans="1:13" ht="17.399999999999999" customHeight="1" x14ac:dyDescent="0.25">
      <c r="A75" s="88"/>
      <c r="B75" s="89"/>
      <c r="C75" s="94"/>
      <c r="D75" s="95"/>
      <c r="E75" s="96"/>
      <c r="F75" s="86"/>
      <c r="H75" s="24">
        <v>4601</v>
      </c>
      <c r="I75" s="79"/>
      <c r="J75" s="2">
        <f t="shared" si="2"/>
        <v>0</v>
      </c>
      <c r="K75" s="79"/>
      <c r="L75" s="81">
        <f t="shared" si="3"/>
        <v>0</v>
      </c>
      <c r="M75" s="79"/>
    </row>
    <row r="76" spans="1:13" ht="17.399999999999999" customHeight="1" x14ac:dyDescent="0.25">
      <c r="A76" s="88"/>
      <c r="B76" s="89"/>
      <c r="C76" s="94"/>
      <c r="D76" s="95"/>
      <c r="E76" s="96"/>
      <c r="F76" s="86"/>
      <c r="H76" s="24">
        <v>4601</v>
      </c>
      <c r="I76" s="79"/>
      <c r="J76" s="2">
        <f t="shared" si="2"/>
        <v>0</v>
      </c>
      <c r="K76" s="79"/>
      <c r="L76" s="81">
        <f t="shared" si="3"/>
        <v>0</v>
      </c>
      <c r="M76" s="79"/>
    </row>
    <row r="77" spans="1:13" ht="17.399999999999999" customHeight="1" x14ac:dyDescent="0.25">
      <c r="A77" s="88"/>
      <c r="B77" s="89"/>
      <c r="C77" s="94"/>
      <c r="D77" s="95"/>
      <c r="E77" s="96"/>
      <c r="F77" s="86"/>
      <c r="H77" s="24">
        <v>4601</v>
      </c>
      <c r="I77" s="79"/>
      <c r="J77" s="2">
        <f t="shared" si="2"/>
        <v>0</v>
      </c>
      <c r="K77" s="79"/>
      <c r="L77" s="81">
        <f t="shared" si="3"/>
        <v>0</v>
      </c>
      <c r="M77" s="79"/>
    </row>
    <row r="78" spans="1:13" ht="17.399999999999999" customHeight="1" x14ac:dyDescent="0.25">
      <c r="A78" s="88"/>
      <c r="B78" s="89"/>
      <c r="C78" s="94"/>
      <c r="D78" s="95"/>
      <c r="E78" s="96"/>
      <c r="F78" s="86"/>
      <c r="H78" s="24">
        <v>4601</v>
      </c>
      <c r="I78" s="79"/>
      <c r="J78" s="2">
        <f t="shared" si="2"/>
        <v>0</v>
      </c>
      <c r="K78" s="79"/>
      <c r="L78" s="81">
        <f t="shared" si="3"/>
        <v>0</v>
      </c>
      <c r="M78" s="79"/>
    </row>
    <row r="79" spans="1:13" ht="17.399999999999999" customHeight="1" x14ac:dyDescent="0.25">
      <c r="A79" s="88"/>
      <c r="B79" s="89"/>
      <c r="C79" s="94"/>
      <c r="D79" s="95"/>
      <c r="E79" s="96"/>
      <c r="F79" s="86"/>
      <c r="H79" s="24">
        <v>4601</v>
      </c>
      <c r="I79" s="79"/>
      <c r="J79" s="2">
        <f t="shared" si="2"/>
        <v>0</v>
      </c>
      <c r="K79" s="79"/>
      <c r="L79" s="81">
        <f t="shared" si="3"/>
        <v>0</v>
      </c>
      <c r="M79" s="79"/>
    </row>
    <row r="80" spans="1:13" ht="17.399999999999999" customHeight="1" x14ac:dyDescent="0.25">
      <c r="A80" s="88"/>
      <c r="B80" s="89"/>
      <c r="C80" s="94"/>
      <c r="D80" s="95"/>
      <c r="E80" s="96"/>
      <c r="F80" s="86"/>
      <c r="H80" s="24">
        <v>4601</v>
      </c>
      <c r="I80" s="79"/>
      <c r="J80" s="2">
        <f t="shared" si="2"/>
        <v>0</v>
      </c>
      <c r="K80" s="79"/>
      <c r="L80" s="81">
        <f t="shared" si="3"/>
        <v>0</v>
      </c>
      <c r="M80" s="79"/>
    </row>
    <row r="81" spans="1:13" ht="17.399999999999999" customHeight="1" x14ac:dyDescent="0.25">
      <c r="A81" s="88"/>
      <c r="B81" s="89"/>
      <c r="C81" s="94"/>
      <c r="D81" s="95"/>
      <c r="E81" s="96"/>
      <c r="F81" s="86"/>
      <c r="H81" s="24">
        <v>4601</v>
      </c>
      <c r="I81" s="79"/>
      <c r="J81" s="2">
        <f t="shared" si="2"/>
        <v>0</v>
      </c>
      <c r="K81" s="79"/>
      <c r="L81" s="81">
        <f t="shared" si="3"/>
        <v>0</v>
      </c>
      <c r="M81" s="79"/>
    </row>
    <row r="82" spans="1:13" ht="17.399999999999999" customHeight="1" x14ac:dyDescent="0.25">
      <c r="A82" s="88"/>
      <c r="B82" s="89"/>
      <c r="C82" s="94"/>
      <c r="D82" s="95"/>
      <c r="E82" s="96"/>
      <c r="F82" s="86"/>
      <c r="H82" s="24">
        <v>4601</v>
      </c>
      <c r="I82" s="79"/>
      <c r="J82" s="2">
        <f t="shared" si="2"/>
        <v>0</v>
      </c>
      <c r="K82" s="79"/>
      <c r="L82" s="81">
        <f t="shared" si="3"/>
        <v>0</v>
      </c>
      <c r="M82" s="79"/>
    </row>
    <row r="83" spans="1:13" ht="17.399999999999999" customHeight="1" x14ac:dyDescent="0.25">
      <c r="A83" s="88"/>
      <c r="B83" s="89"/>
      <c r="C83" s="94"/>
      <c r="D83" s="95"/>
      <c r="E83" s="96"/>
      <c r="F83" s="86"/>
      <c r="H83" s="24">
        <v>4601</v>
      </c>
      <c r="I83" s="79"/>
      <c r="J83" s="2">
        <f t="shared" si="2"/>
        <v>0</v>
      </c>
      <c r="K83" s="79"/>
      <c r="L83" s="81">
        <f t="shared" si="3"/>
        <v>0</v>
      </c>
      <c r="M83" s="79"/>
    </row>
    <row r="84" spans="1:13" ht="17.399999999999999" customHeight="1" x14ac:dyDescent="0.25">
      <c r="A84" s="88"/>
      <c r="B84" s="89"/>
      <c r="C84" s="94"/>
      <c r="D84" s="95"/>
      <c r="E84" s="96"/>
      <c r="F84" s="86"/>
      <c r="H84" s="24">
        <v>4601</v>
      </c>
      <c r="I84" s="79"/>
      <c r="J84" s="2">
        <f t="shared" si="2"/>
        <v>0</v>
      </c>
      <c r="K84" s="79"/>
      <c r="L84" s="81">
        <f t="shared" si="3"/>
        <v>0</v>
      </c>
      <c r="M84" s="79"/>
    </row>
    <row r="85" spans="1:13" ht="17.399999999999999" customHeight="1" x14ac:dyDescent="0.25">
      <c r="A85" s="88"/>
      <c r="B85" s="89"/>
      <c r="C85" s="94"/>
      <c r="D85" s="95"/>
      <c r="E85" s="96"/>
      <c r="F85" s="86"/>
      <c r="H85" s="24">
        <v>4601</v>
      </c>
      <c r="I85" s="79"/>
      <c r="J85" s="2">
        <f t="shared" si="2"/>
        <v>0</v>
      </c>
      <c r="K85" s="79"/>
      <c r="L85" s="81">
        <f t="shared" si="3"/>
        <v>0</v>
      </c>
      <c r="M85" s="79"/>
    </row>
    <row r="86" spans="1:13" ht="17.399999999999999" customHeight="1" x14ac:dyDescent="0.25">
      <c r="A86" s="88"/>
      <c r="B86" s="89"/>
      <c r="C86" s="94"/>
      <c r="D86" s="95"/>
      <c r="E86" s="96"/>
      <c r="F86" s="86"/>
      <c r="H86" s="24">
        <v>4601</v>
      </c>
      <c r="I86" s="79"/>
      <c r="J86" s="2">
        <f t="shared" si="2"/>
        <v>0</v>
      </c>
      <c r="K86" s="79"/>
      <c r="L86" s="81">
        <f t="shared" si="3"/>
        <v>0</v>
      </c>
      <c r="M86" s="79"/>
    </row>
    <row r="87" spans="1:13" ht="17.399999999999999" customHeight="1" x14ac:dyDescent="0.25">
      <c r="A87" s="88"/>
      <c r="B87" s="89"/>
      <c r="C87" s="94"/>
      <c r="D87" s="95"/>
      <c r="E87" s="96"/>
      <c r="F87" s="86"/>
      <c r="H87" s="24">
        <v>4601</v>
      </c>
      <c r="I87" s="79"/>
      <c r="J87" s="2">
        <f t="shared" si="2"/>
        <v>0</v>
      </c>
      <c r="K87" s="79"/>
      <c r="L87" s="81">
        <f t="shared" si="3"/>
        <v>0</v>
      </c>
      <c r="M87" s="79"/>
    </row>
    <row r="88" spans="1:13" ht="17.399999999999999" customHeight="1" x14ac:dyDescent="0.25">
      <c r="A88" s="88"/>
      <c r="B88" s="89"/>
      <c r="C88" s="94"/>
      <c r="D88" s="95"/>
      <c r="E88" s="96"/>
      <c r="F88" s="86"/>
      <c r="H88" s="24">
        <v>4601</v>
      </c>
      <c r="I88" s="79"/>
      <c r="J88" s="2">
        <f t="shared" si="2"/>
        <v>0</v>
      </c>
      <c r="K88" s="79"/>
      <c r="L88" s="81">
        <f t="shared" si="3"/>
        <v>0</v>
      </c>
      <c r="M88" s="79"/>
    </row>
    <row r="89" spans="1:13" ht="17.399999999999999" customHeight="1" x14ac:dyDescent="0.25">
      <c r="A89" s="88"/>
      <c r="B89" s="89"/>
      <c r="C89" s="94"/>
      <c r="D89" s="95"/>
      <c r="E89" s="96"/>
      <c r="F89" s="86"/>
      <c r="H89" s="24">
        <v>4601</v>
      </c>
      <c r="I89" s="79"/>
      <c r="J89" s="2">
        <f t="shared" si="2"/>
        <v>0</v>
      </c>
      <c r="K89" s="79"/>
      <c r="L89" s="81">
        <f t="shared" si="3"/>
        <v>0</v>
      </c>
      <c r="M89" s="79"/>
    </row>
    <row r="90" spans="1:13" ht="17.399999999999999" customHeight="1" x14ac:dyDescent="0.25">
      <c r="A90" s="88"/>
      <c r="B90" s="89"/>
      <c r="C90" s="94"/>
      <c r="D90" s="95"/>
      <c r="E90" s="96"/>
      <c r="F90" s="86"/>
      <c r="H90" s="24">
        <v>4601</v>
      </c>
      <c r="I90" s="79"/>
      <c r="J90" s="2">
        <f t="shared" si="2"/>
        <v>0</v>
      </c>
      <c r="K90" s="79"/>
      <c r="L90" s="81">
        <f t="shared" si="3"/>
        <v>0</v>
      </c>
      <c r="M90" s="79"/>
    </row>
    <row r="91" spans="1:13" ht="17.399999999999999" customHeight="1" x14ac:dyDescent="0.25">
      <c r="A91" s="88"/>
      <c r="B91" s="89"/>
      <c r="C91" s="94"/>
      <c r="D91" s="95"/>
      <c r="E91" s="96"/>
      <c r="F91" s="86"/>
      <c r="H91" s="24">
        <v>4601</v>
      </c>
      <c r="I91" s="79"/>
      <c r="J91" s="2">
        <f t="shared" si="2"/>
        <v>0</v>
      </c>
      <c r="K91" s="79"/>
      <c r="L91" s="81">
        <f t="shared" si="3"/>
        <v>0</v>
      </c>
      <c r="M91" s="79"/>
    </row>
    <row r="92" spans="1:13" ht="17.399999999999999" customHeight="1" x14ac:dyDescent="0.25">
      <c r="A92" s="88"/>
      <c r="B92" s="89"/>
      <c r="C92" s="94"/>
      <c r="D92" s="95"/>
      <c r="E92" s="96"/>
      <c r="F92" s="86"/>
      <c r="H92" s="24">
        <v>4601</v>
      </c>
      <c r="I92" s="79"/>
      <c r="J92" s="2">
        <f t="shared" si="2"/>
        <v>0</v>
      </c>
      <c r="K92" s="79"/>
      <c r="L92" s="81">
        <f t="shared" si="3"/>
        <v>0</v>
      </c>
      <c r="M92" s="79"/>
    </row>
    <row r="93" spans="1:13" ht="17.399999999999999" customHeight="1" x14ac:dyDescent="0.25">
      <c r="A93" s="88"/>
      <c r="B93" s="89"/>
      <c r="C93" s="94"/>
      <c r="D93" s="95"/>
      <c r="E93" s="96"/>
      <c r="F93" s="86"/>
      <c r="H93" s="24">
        <v>4601</v>
      </c>
      <c r="I93" s="79"/>
      <c r="J93" s="2">
        <f t="shared" si="2"/>
        <v>0</v>
      </c>
      <c r="K93" s="79"/>
      <c r="L93" s="81">
        <f t="shared" si="3"/>
        <v>0</v>
      </c>
      <c r="M93" s="79"/>
    </row>
    <row r="94" spans="1:13" ht="17.399999999999999" customHeight="1" x14ac:dyDescent="0.25">
      <c r="A94" s="88"/>
      <c r="B94" s="89"/>
      <c r="C94" s="94"/>
      <c r="D94" s="95"/>
      <c r="E94" s="96"/>
      <c r="F94" s="86"/>
      <c r="H94" s="24">
        <v>4601</v>
      </c>
      <c r="I94" s="79"/>
      <c r="J94" s="2">
        <f t="shared" si="2"/>
        <v>0</v>
      </c>
      <c r="K94" s="79"/>
      <c r="L94" s="81">
        <f t="shared" si="3"/>
        <v>0</v>
      </c>
      <c r="M94" s="79"/>
    </row>
    <row r="95" spans="1:13" ht="17.399999999999999" customHeight="1" x14ac:dyDescent="0.25">
      <c r="A95" s="88"/>
      <c r="B95" s="89"/>
      <c r="C95" s="94"/>
      <c r="D95" s="95"/>
      <c r="E95" s="96"/>
      <c r="F95" s="86"/>
      <c r="H95" s="24">
        <v>4601</v>
      </c>
      <c r="I95" s="79"/>
      <c r="J95" s="2">
        <f t="shared" si="2"/>
        <v>0</v>
      </c>
      <c r="K95" s="79"/>
      <c r="L95" s="81">
        <f t="shared" si="3"/>
        <v>0</v>
      </c>
      <c r="M95" s="79"/>
    </row>
    <row r="96" spans="1:13" ht="17.399999999999999" customHeight="1" x14ac:dyDescent="0.25">
      <c r="A96" s="88"/>
      <c r="B96" s="89"/>
      <c r="C96" s="94"/>
      <c r="D96" s="95"/>
      <c r="E96" s="96"/>
      <c r="F96" s="86"/>
      <c r="H96" s="24">
        <v>4601</v>
      </c>
      <c r="I96" s="79"/>
      <c r="J96" s="2">
        <f t="shared" si="2"/>
        <v>0</v>
      </c>
      <c r="K96" s="79"/>
      <c r="L96" s="81">
        <f t="shared" si="3"/>
        <v>0</v>
      </c>
      <c r="M96" s="79"/>
    </row>
    <row r="97" spans="1:13" ht="17.399999999999999" customHeight="1" x14ac:dyDescent="0.25">
      <c r="A97" s="88"/>
      <c r="B97" s="89"/>
      <c r="C97" s="94"/>
      <c r="D97" s="95"/>
      <c r="E97" s="96"/>
      <c r="F97" s="86"/>
      <c r="H97" s="24">
        <v>4601</v>
      </c>
      <c r="I97" s="79"/>
      <c r="J97" s="2">
        <f t="shared" si="2"/>
        <v>0</v>
      </c>
      <c r="K97" s="79"/>
      <c r="L97" s="81">
        <f t="shared" si="3"/>
        <v>0</v>
      </c>
      <c r="M97" s="79"/>
    </row>
    <row r="98" spans="1:13" ht="17.399999999999999" customHeight="1" x14ac:dyDescent="0.25">
      <c r="A98" s="88"/>
      <c r="B98" s="89"/>
      <c r="C98" s="94"/>
      <c r="D98" s="95"/>
      <c r="E98" s="96"/>
      <c r="F98" s="86"/>
      <c r="H98" s="24">
        <v>4601</v>
      </c>
      <c r="I98" s="79"/>
      <c r="J98" s="2">
        <f t="shared" si="2"/>
        <v>0</v>
      </c>
      <c r="K98" s="79"/>
      <c r="L98" s="81">
        <f t="shared" si="3"/>
        <v>0</v>
      </c>
      <c r="M98" s="79"/>
    </row>
    <row r="99" spans="1:13" ht="17.399999999999999" customHeight="1" x14ac:dyDescent="0.25">
      <c r="A99" s="88"/>
      <c r="B99" s="89"/>
      <c r="C99" s="94"/>
      <c r="D99" s="95"/>
      <c r="E99" s="96"/>
      <c r="F99" s="86"/>
      <c r="H99" s="24">
        <v>4601</v>
      </c>
      <c r="I99" s="79"/>
      <c r="J99" s="2">
        <f t="shared" si="2"/>
        <v>0</v>
      </c>
      <c r="K99" s="79"/>
      <c r="L99" s="81">
        <f t="shared" si="3"/>
        <v>0</v>
      </c>
      <c r="M99" s="79"/>
    </row>
    <row r="100" spans="1:13" ht="17.399999999999999" customHeight="1" x14ac:dyDescent="0.25">
      <c r="A100" s="88"/>
      <c r="B100" s="89"/>
      <c r="C100" s="94"/>
      <c r="D100" s="95"/>
      <c r="E100" s="96"/>
      <c r="F100" s="86"/>
      <c r="H100" s="24">
        <v>4601</v>
      </c>
      <c r="I100" s="79"/>
      <c r="J100" s="2">
        <f t="shared" si="2"/>
        <v>0</v>
      </c>
      <c r="K100" s="79"/>
      <c r="L100" s="81">
        <f t="shared" si="3"/>
        <v>0</v>
      </c>
      <c r="M100" s="79"/>
    </row>
  </sheetData>
  <sheetProtection algorithmName="SHA-512" hashValue="j0pT9XsIOfhwBjWsRLkhNb0QCIFw/8kEGNcU0s1WKa/TucK6pPtav6M23uY2AWaJGt8JfikqkNQuh2hzfql4OA==" saltValue="RSOyHzEq6AoY6cdrlhVL8w==" spinCount="100000" sheet="1" formatColumns="0" formatRows="0" selectLockedCells="1"/>
  <dataValidations count="1">
    <dataValidation type="whole" allowBlank="1" showInputMessage="1" showErrorMessage="1" sqref="D2:D100" xr:uid="{4E12A1CB-6E7B-45F6-B715-BB24D0A221DE}">
      <formula1>30000</formula1>
      <formula2>2000000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64D21D-69B1-414C-8513-565F6A1D2B5C}">
          <x14:formula1>
            <xm:f>'3.1 Composition portefeuille'!$B$2:$B$5</xm:f>
          </x14:formula1>
          <xm:sqref>A2:A100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0A3F-093D-46B2-B06E-9A3EA6478CFB}">
  <dimension ref="A1:P100"/>
  <sheetViews>
    <sheetView zoomScale="85" zoomScaleNormal="85" workbookViewId="0">
      <selection activeCell="A2" sqref="A2"/>
    </sheetView>
  </sheetViews>
  <sheetFormatPr baseColWidth="10" defaultColWidth="10.88671875" defaultRowHeight="13.2" x14ac:dyDescent="0.25"/>
  <cols>
    <col min="1" max="1" width="18" style="27" bestFit="1" customWidth="1"/>
    <col min="2" max="2" width="6.44140625" style="24" bestFit="1" customWidth="1"/>
    <col min="3" max="3" width="26.77734375" style="23" bestFit="1" customWidth="1"/>
    <col min="4" max="4" width="20.109375" style="27" bestFit="1" customWidth="1"/>
    <col min="5" max="5" width="23.109375" style="27" bestFit="1" customWidth="1"/>
    <col min="6" max="6" width="13.21875" style="23" bestFit="1" customWidth="1"/>
    <col min="7" max="7" width="17.77734375" style="23" bestFit="1" customWidth="1"/>
    <col min="8" max="8" width="10.88671875" style="23"/>
    <col min="9" max="9" width="23.88671875" hidden="1" customWidth="1"/>
    <col min="10" max="10" width="17.44140625" style="23" hidden="1" customWidth="1"/>
    <col min="11" max="11" width="5.109375" style="23" hidden="1" customWidth="1"/>
    <col min="12" max="12" width="6.21875" style="23" hidden="1" customWidth="1"/>
    <col min="13" max="13" width="8" style="24" hidden="1" customWidth="1"/>
    <col min="14" max="14" width="9.77734375" style="24" hidden="1" customWidth="1"/>
    <col min="15" max="15" width="13.44140625" style="24" hidden="1" customWidth="1"/>
    <col min="16" max="16" width="10.21875" style="24" hidden="1" customWidth="1"/>
    <col min="17" max="16384" width="10.88671875" style="23"/>
  </cols>
  <sheetData>
    <row r="1" spans="1:16" ht="31.2" customHeight="1" x14ac:dyDescent="0.25">
      <c r="A1" s="15" t="s">
        <v>120</v>
      </c>
      <c r="B1" s="15" t="s">
        <v>33</v>
      </c>
      <c r="C1" s="15" t="s">
        <v>39</v>
      </c>
      <c r="D1" s="25" t="s">
        <v>40</v>
      </c>
      <c r="E1" s="25" t="s">
        <v>41</v>
      </c>
      <c r="F1" s="15" t="s">
        <v>45</v>
      </c>
      <c r="G1" s="15" t="s">
        <v>59</v>
      </c>
      <c r="I1" s="78" t="s">
        <v>86</v>
      </c>
      <c r="J1" s="24" t="s">
        <v>85</v>
      </c>
      <c r="K1" s="79" t="s">
        <v>39</v>
      </c>
      <c r="L1" s="24" t="s">
        <v>50</v>
      </c>
      <c r="M1" s="79" t="s">
        <v>87</v>
      </c>
      <c r="N1" s="24" t="s">
        <v>55</v>
      </c>
      <c r="O1" s="79" t="s">
        <v>106</v>
      </c>
      <c r="P1" s="24" t="s">
        <v>107</v>
      </c>
    </row>
    <row r="2" spans="1:16" ht="17.399999999999999" customHeight="1" x14ac:dyDescent="0.25">
      <c r="A2" s="88"/>
      <c r="B2" s="89"/>
      <c r="C2" s="99"/>
      <c r="D2" s="88"/>
      <c r="E2" s="94"/>
      <c r="F2" s="95"/>
      <c r="G2" s="96"/>
      <c r="J2" s="24">
        <v>3601</v>
      </c>
      <c r="K2" s="79"/>
      <c r="L2">
        <f>E2</f>
        <v>0</v>
      </c>
      <c r="M2" s="79"/>
      <c r="N2" s="81">
        <f t="shared" ref="N2:N33" si="0">F2</f>
        <v>0</v>
      </c>
      <c r="O2" s="79"/>
    </row>
    <row r="3" spans="1:16" ht="17.399999999999999" customHeight="1" x14ac:dyDescent="0.25">
      <c r="A3" s="88"/>
      <c r="B3" s="89"/>
      <c r="C3" s="99"/>
      <c r="D3" s="88"/>
      <c r="E3" s="94"/>
      <c r="F3" s="95"/>
      <c r="G3" s="96"/>
      <c r="J3" s="24">
        <v>3601</v>
      </c>
      <c r="K3" s="79"/>
      <c r="L3">
        <f t="shared" ref="L3:L66" si="1">E3</f>
        <v>0</v>
      </c>
      <c r="M3" s="79"/>
      <c r="N3" s="81">
        <f t="shared" si="0"/>
        <v>0</v>
      </c>
      <c r="O3" s="79"/>
    </row>
    <row r="4" spans="1:16" ht="17.399999999999999" customHeight="1" x14ac:dyDescent="0.25">
      <c r="A4" s="88"/>
      <c r="B4" s="89"/>
      <c r="C4" s="99"/>
      <c r="D4" s="88"/>
      <c r="E4" s="94"/>
      <c r="F4" s="95"/>
      <c r="G4" s="96"/>
      <c r="J4" s="24">
        <v>3601</v>
      </c>
      <c r="K4" s="79"/>
      <c r="L4">
        <f t="shared" si="1"/>
        <v>0</v>
      </c>
      <c r="M4" s="79"/>
      <c r="N4" s="81">
        <f t="shared" si="0"/>
        <v>0</v>
      </c>
      <c r="O4" s="79"/>
    </row>
    <row r="5" spans="1:16" ht="17.399999999999999" customHeight="1" x14ac:dyDescent="0.25">
      <c r="A5" s="88"/>
      <c r="B5" s="89"/>
      <c r="C5" s="99"/>
      <c r="D5" s="88"/>
      <c r="E5" s="94"/>
      <c r="F5" s="95"/>
      <c r="G5" s="96"/>
      <c r="J5" s="24">
        <v>3601</v>
      </c>
      <c r="K5" s="79"/>
      <c r="L5">
        <f t="shared" si="1"/>
        <v>0</v>
      </c>
      <c r="M5" s="79"/>
      <c r="N5" s="81">
        <f t="shared" si="0"/>
        <v>0</v>
      </c>
      <c r="O5" s="79"/>
    </row>
    <row r="6" spans="1:16" ht="17.399999999999999" customHeight="1" x14ac:dyDescent="0.25">
      <c r="A6" s="88"/>
      <c r="B6" s="89"/>
      <c r="C6" s="99"/>
      <c r="D6" s="88"/>
      <c r="E6" s="94"/>
      <c r="F6" s="95"/>
      <c r="G6" s="96"/>
      <c r="J6" s="24">
        <v>3601</v>
      </c>
      <c r="K6" s="79"/>
      <c r="L6">
        <f t="shared" si="1"/>
        <v>0</v>
      </c>
      <c r="M6" s="79"/>
      <c r="N6" s="81">
        <f t="shared" si="0"/>
        <v>0</v>
      </c>
      <c r="O6" s="79"/>
    </row>
    <row r="7" spans="1:16" ht="17.399999999999999" customHeight="1" x14ac:dyDescent="0.25">
      <c r="A7" s="88"/>
      <c r="B7" s="89"/>
      <c r="C7" s="99"/>
      <c r="D7" s="88"/>
      <c r="E7" s="94"/>
      <c r="F7" s="95"/>
      <c r="G7" s="96"/>
      <c r="J7" s="24">
        <v>3601</v>
      </c>
      <c r="K7" s="79"/>
      <c r="L7">
        <f t="shared" si="1"/>
        <v>0</v>
      </c>
      <c r="M7" s="79"/>
      <c r="N7" s="81">
        <f t="shared" si="0"/>
        <v>0</v>
      </c>
      <c r="O7" s="79"/>
    </row>
    <row r="8" spans="1:16" ht="17.399999999999999" customHeight="1" x14ac:dyDescent="0.25">
      <c r="A8" s="88"/>
      <c r="B8" s="89"/>
      <c r="C8" s="99"/>
      <c r="D8" s="88"/>
      <c r="E8" s="94"/>
      <c r="F8" s="95"/>
      <c r="G8" s="96"/>
      <c r="J8" s="24">
        <v>3601</v>
      </c>
      <c r="K8" s="79"/>
      <c r="L8">
        <f t="shared" si="1"/>
        <v>0</v>
      </c>
      <c r="M8" s="79"/>
      <c r="N8" s="81">
        <f t="shared" si="0"/>
        <v>0</v>
      </c>
      <c r="O8" s="79"/>
    </row>
    <row r="9" spans="1:16" ht="17.399999999999999" customHeight="1" x14ac:dyDescent="0.25">
      <c r="A9" s="88"/>
      <c r="B9" s="89"/>
      <c r="C9" s="99"/>
      <c r="D9" s="88"/>
      <c r="E9" s="94"/>
      <c r="F9" s="95"/>
      <c r="G9" s="96"/>
      <c r="J9" s="24">
        <v>3601</v>
      </c>
      <c r="K9" s="79"/>
      <c r="L9">
        <f t="shared" si="1"/>
        <v>0</v>
      </c>
      <c r="M9" s="79"/>
      <c r="N9" s="81">
        <f t="shared" si="0"/>
        <v>0</v>
      </c>
      <c r="O9" s="79"/>
    </row>
    <row r="10" spans="1:16" ht="17.399999999999999" customHeight="1" x14ac:dyDescent="0.25">
      <c r="A10" s="88"/>
      <c r="B10" s="89"/>
      <c r="C10" s="99"/>
      <c r="D10" s="88"/>
      <c r="E10" s="94"/>
      <c r="F10" s="95"/>
      <c r="G10" s="96"/>
      <c r="J10" s="24">
        <v>3601</v>
      </c>
      <c r="K10" s="79"/>
      <c r="L10">
        <f t="shared" si="1"/>
        <v>0</v>
      </c>
      <c r="M10" s="79"/>
      <c r="N10" s="81">
        <f t="shared" si="0"/>
        <v>0</v>
      </c>
      <c r="O10" s="79"/>
    </row>
    <row r="11" spans="1:16" ht="17.399999999999999" customHeight="1" x14ac:dyDescent="0.25">
      <c r="A11" s="88"/>
      <c r="B11" s="89"/>
      <c r="C11" s="99"/>
      <c r="D11" s="88"/>
      <c r="E11" s="94"/>
      <c r="F11" s="95"/>
      <c r="G11" s="96"/>
      <c r="J11" s="24">
        <v>3601</v>
      </c>
      <c r="K11" s="79"/>
      <c r="L11">
        <f t="shared" si="1"/>
        <v>0</v>
      </c>
      <c r="M11" s="79"/>
      <c r="N11" s="81">
        <f t="shared" si="0"/>
        <v>0</v>
      </c>
      <c r="O11" s="79"/>
    </row>
    <row r="12" spans="1:16" ht="17.399999999999999" customHeight="1" x14ac:dyDescent="0.25">
      <c r="A12" s="88"/>
      <c r="B12" s="89"/>
      <c r="C12" s="99"/>
      <c r="D12" s="88"/>
      <c r="E12" s="94"/>
      <c r="F12" s="95"/>
      <c r="G12" s="96"/>
      <c r="J12" s="24">
        <v>3601</v>
      </c>
      <c r="K12" s="79"/>
      <c r="L12">
        <f t="shared" si="1"/>
        <v>0</v>
      </c>
      <c r="M12" s="79"/>
      <c r="N12" s="81">
        <f t="shared" si="0"/>
        <v>0</v>
      </c>
      <c r="O12" s="79"/>
    </row>
    <row r="13" spans="1:16" ht="17.399999999999999" customHeight="1" x14ac:dyDescent="0.25">
      <c r="A13" s="88"/>
      <c r="B13" s="89"/>
      <c r="C13" s="99"/>
      <c r="D13" s="88"/>
      <c r="E13" s="94"/>
      <c r="F13" s="95"/>
      <c r="G13" s="96"/>
      <c r="J13" s="24">
        <v>3601</v>
      </c>
      <c r="K13" s="79"/>
      <c r="L13">
        <f t="shared" si="1"/>
        <v>0</v>
      </c>
      <c r="M13" s="79"/>
      <c r="N13" s="81">
        <f t="shared" si="0"/>
        <v>0</v>
      </c>
      <c r="O13" s="79"/>
    </row>
    <row r="14" spans="1:16" ht="17.399999999999999" customHeight="1" x14ac:dyDescent="0.25">
      <c r="A14" s="88"/>
      <c r="B14" s="89"/>
      <c r="C14" s="99"/>
      <c r="D14" s="88"/>
      <c r="E14" s="94"/>
      <c r="F14" s="95"/>
      <c r="G14" s="96"/>
      <c r="J14" s="24">
        <v>3601</v>
      </c>
      <c r="K14" s="79"/>
      <c r="L14">
        <f t="shared" si="1"/>
        <v>0</v>
      </c>
      <c r="M14" s="79"/>
      <c r="N14" s="81">
        <f t="shared" si="0"/>
        <v>0</v>
      </c>
      <c r="O14" s="79"/>
    </row>
    <row r="15" spans="1:16" ht="17.399999999999999" customHeight="1" x14ac:dyDescent="0.25">
      <c r="A15" s="88"/>
      <c r="B15" s="89"/>
      <c r="C15" s="99"/>
      <c r="D15" s="88"/>
      <c r="E15" s="94"/>
      <c r="F15" s="95"/>
      <c r="G15" s="96"/>
      <c r="J15" s="24">
        <v>3601</v>
      </c>
      <c r="K15" s="79"/>
      <c r="L15">
        <f t="shared" si="1"/>
        <v>0</v>
      </c>
      <c r="M15" s="79"/>
      <c r="N15" s="81">
        <f t="shared" si="0"/>
        <v>0</v>
      </c>
      <c r="O15" s="79"/>
    </row>
    <row r="16" spans="1:16" ht="17.399999999999999" customHeight="1" x14ac:dyDescent="0.25">
      <c r="A16" s="88"/>
      <c r="B16" s="89"/>
      <c r="C16" s="99"/>
      <c r="D16" s="88"/>
      <c r="E16" s="94"/>
      <c r="F16" s="95"/>
      <c r="G16" s="96"/>
      <c r="J16" s="24">
        <v>3601</v>
      </c>
      <c r="K16" s="79"/>
      <c r="L16">
        <f t="shared" si="1"/>
        <v>0</v>
      </c>
      <c r="M16" s="79"/>
      <c r="N16" s="81">
        <f t="shared" si="0"/>
        <v>0</v>
      </c>
      <c r="O16" s="79"/>
    </row>
    <row r="17" spans="1:15" ht="17.399999999999999" customHeight="1" x14ac:dyDescent="0.25">
      <c r="A17" s="88"/>
      <c r="B17" s="89"/>
      <c r="C17" s="99"/>
      <c r="D17" s="88"/>
      <c r="E17" s="94"/>
      <c r="F17" s="95"/>
      <c r="G17" s="96"/>
      <c r="J17" s="24">
        <v>3601</v>
      </c>
      <c r="K17" s="79"/>
      <c r="L17">
        <f t="shared" si="1"/>
        <v>0</v>
      </c>
      <c r="M17" s="79"/>
      <c r="N17" s="81">
        <f t="shared" si="0"/>
        <v>0</v>
      </c>
      <c r="O17" s="79"/>
    </row>
    <row r="18" spans="1:15" ht="17.399999999999999" customHeight="1" x14ac:dyDescent="0.25">
      <c r="A18" s="88"/>
      <c r="B18" s="89"/>
      <c r="C18" s="99"/>
      <c r="D18" s="88"/>
      <c r="E18" s="94"/>
      <c r="F18" s="95"/>
      <c r="G18" s="96"/>
      <c r="J18" s="24">
        <v>3601</v>
      </c>
      <c r="K18" s="79"/>
      <c r="L18">
        <f t="shared" si="1"/>
        <v>0</v>
      </c>
      <c r="M18" s="79"/>
      <c r="N18" s="81">
        <f t="shared" si="0"/>
        <v>0</v>
      </c>
      <c r="O18" s="79"/>
    </row>
    <row r="19" spans="1:15" ht="17.399999999999999" customHeight="1" x14ac:dyDescent="0.25">
      <c r="A19" s="88"/>
      <c r="B19" s="89"/>
      <c r="C19" s="99"/>
      <c r="D19" s="88"/>
      <c r="E19" s="94"/>
      <c r="F19" s="95"/>
      <c r="G19" s="96"/>
      <c r="J19" s="24">
        <v>3601</v>
      </c>
      <c r="K19" s="79"/>
      <c r="L19">
        <f t="shared" si="1"/>
        <v>0</v>
      </c>
      <c r="M19" s="79"/>
      <c r="N19" s="81">
        <f t="shared" si="0"/>
        <v>0</v>
      </c>
      <c r="O19" s="79"/>
    </row>
    <row r="20" spans="1:15" ht="17.399999999999999" customHeight="1" x14ac:dyDescent="0.25">
      <c r="A20" s="88"/>
      <c r="B20" s="89"/>
      <c r="C20" s="99"/>
      <c r="D20" s="88"/>
      <c r="E20" s="94"/>
      <c r="F20" s="95"/>
      <c r="G20" s="96"/>
      <c r="J20" s="24">
        <v>3601</v>
      </c>
      <c r="K20" s="79"/>
      <c r="L20">
        <f t="shared" si="1"/>
        <v>0</v>
      </c>
      <c r="M20" s="79"/>
      <c r="N20" s="81">
        <f t="shared" si="0"/>
        <v>0</v>
      </c>
      <c r="O20" s="79"/>
    </row>
    <row r="21" spans="1:15" ht="17.399999999999999" customHeight="1" x14ac:dyDescent="0.25">
      <c r="A21" s="88"/>
      <c r="B21" s="89"/>
      <c r="C21" s="99"/>
      <c r="D21" s="88"/>
      <c r="E21" s="94"/>
      <c r="F21" s="95"/>
      <c r="G21" s="96"/>
      <c r="J21" s="24">
        <v>3601</v>
      </c>
      <c r="K21" s="79"/>
      <c r="L21">
        <f t="shared" si="1"/>
        <v>0</v>
      </c>
      <c r="M21" s="79"/>
      <c r="N21" s="81">
        <f t="shared" si="0"/>
        <v>0</v>
      </c>
      <c r="O21" s="79"/>
    </row>
    <row r="22" spans="1:15" ht="17.399999999999999" customHeight="1" x14ac:dyDescent="0.25">
      <c r="A22" s="88"/>
      <c r="B22" s="89"/>
      <c r="C22" s="99"/>
      <c r="D22" s="88"/>
      <c r="E22" s="94"/>
      <c r="F22" s="95"/>
      <c r="G22" s="96"/>
      <c r="J22" s="24">
        <v>3601</v>
      </c>
      <c r="K22" s="79"/>
      <c r="L22">
        <f t="shared" si="1"/>
        <v>0</v>
      </c>
      <c r="M22" s="79"/>
      <c r="N22" s="81">
        <f t="shared" si="0"/>
        <v>0</v>
      </c>
      <c r="O22" s="79"/>
    </row>
    <row r="23" spans="1:15" ht="17.399999999999999" customHeight="1" x14ac:dyDescent="0.25">
      <c r="A23" s="88"/>
      <c r="B23" s="89"/>
      <c r="C23" s="99"/>
      <c r="D23" s="88"/>
      <c r="E23" s="94"/>
      <c r="F23" s="95"/>
      <c r="G23" s="96"/>
      <c r="J23" s="24">
        <v>3601</v>
      </c>
      <c r="K23" s="79"/>
      <c r="L23">
        <f t="shared" si="1"/>
        <v>0</v>
      </c>
      <c r="M23" s="79"/>
      <c r="N23" s="81">
        <f t="shared" si="0"/>
        <v>0</v>
      </c>
      <c r="O23" s="79"/>
    </row>
    <row r="24" spans="1:15" ht="17.399999999999999" customHeight="1" x14ac:dyDescent="0.25">
      <c r="A24" s="88"/>
      <c r="B24" s="89"/>
      <c r="C24" s="99"/>
      <c r="D24" s="88"/>
      <c r="E24" s="94"/>
      <c r="F24" s="95"/>
      <c r="G24" s="96"/>
      <c r="J24" s="24">
        <v>3601</v>
      </c>
      <c r="K24" s="79"/>
      <c r="L24">
        <f t="shared" si="1"/>
        <v>0</v>
      </c>
      <c r="M24" s="79"/>
      <c r="N24" s="81">
        <f t="shared" si="0"/>
        <v>0</v>
      </c>
      <c r="O24" s="79"/>
    </row>
    <row r="25" spans="1:15" ht="17.399999999999999" customHeight="1" x14ac:dyDescent="0.25">
      <c r="A25" s="88"/>
      <c r="B25" s="89"/>
      <c r="C25" s="99"/>
      <c r="D25" s="88"/>
      <c r="E25" s="94"/>
      <c r="F25" s="95"/>
      <c r="G25" s="96"/>
      <c r="J25" s="24">
        <v>3601</v>
      </c>
      <c r="K25" s="79"/>
      <c r="L25">
        <f t="shared" si="1"/>
        <v>0</v>
      </c>
      <c r="M25" s="79"/>
      <c r="N25" s="81">
        <f t="shared" si="0"/>
        <v>0</v>
      </c>
      <c r="O25" s="79"/>
    </row>
    <row r="26" spans="1:15" ht="17.399999999999999" customHeight="1" x14ac:dyDescent="0.25">
      <c r="A26" s="88"/>
      <c r="B26" s="89"/>
      <c r="C26" s="99"/>
      <c r="D26" s="88"/>
      <c r="E26" s="94"/>
      <c r="F26" s="95"/>
      <c r="G26" s="96"/>
      <c r="J26" s="24">
        <v>3601</v>
      </c>
      <c r="K26" s="79"/>
      <c r="L26">
        <f t="shared" si="1"/>
        <v>0</v>
      </c>
      <c r="M26" s="79"/>
      <c r="N26" s="81">
        <f t="shared" si="0"/>
        <v>0</v>
      </c>
      <c r="O26" s="79"/>
    </row>
    <row r="27" spans="1:15" ht="17.399999999999999" customHeight="1" x14ac:dyDescent="0.25">
      <c r="A27" s="88"/>
      <c r="B27" s="89"/>
      <c r="C27" s="99"/>
      <c r="D27" s="88"/>
      <c r="E27" s="94"/>
      <c r="F27" s="95"/>
      <c r="G27" s="96"/>
      <c r="J27" s="24">
        <v>3601</v>
      </c>
      <c r="K27" s="79"/>
      <c r="L27">
        <f t="shared" si="1"/>
        <v>0</v>
      </c>
      <c r="M27" s="79"/>
      <c r="N27" s="81">
        <f t="shared" si="0"/>
        <v>0</v>
      </c>
      <c r="O27" s="79"/>
    </row>
    <row r="28" spans="1:15" ht="17.399999999999999" customHeight="1" x14ac:dyDescent="0.25">
      <c r="A28" s="88"/>
      <c r="B28" s="89"/>
      <c r="C28" s="99"/>
      <c r="D28" s="88"/>
      <c r="E28" s="94"/>
      <c r="F28" s="95"/>
      <c r="G28" s="96"/>
      <c r="J28" s="24">
        <v>3601</v>
      </c>
      <c r="K28" s="79"/>
      <c r="L28">
        <f t="shared" si="1"/>
        <v>0</v>
      </c>
      <c r="M28" s="79"/>
      <c r="N28" s="81">
        <f t="shared" si="0"/>
        <v>0</v>
      </c>
      <c r="O28" s="79"/>
    </row>
    <row r="29" spans="1:15" ht="17.399999999999999" customHeight="1" x14ac:dyDescent="0.25">
      <c r="A29" s="88"/>
      <c r="B29" s="89"/>
      <c r="C29" s="99"/>
      <c r="D29" s="88"/>
      <c r="E29" s="94"/>
      <c r="F29" s="95"/>
      <c r="G29" s="96"/>
      <c r="J29" s="24">
        <v>3601</v>
      </c>
      <c r="K29" s="79"/>
      <c r="L29">
        <f t="shared" si="1"/>
        <v>0</v>
      </c>
      <c r="M29" s="79"/>
      <c r="N29" s="81">
        <f t="shared" si="0"/>
        <v>0</v>
      </c>
      <c r="O29" s="79"/>
    </row>
    <row r="30" spans="1:15" ht="17.399999999999999" customHeight="1" x14ac:dyDescent="0.25">
      <c r="A30" s="88"/>
      <c r="B30" s="89"/>
      <c r="C30" s="99"/>
      <c r="D30" s="88"/>
      <c r="E30" s="94"/>
      <c r="F30" s="95"/>
      <c r="G30" s="96"/>
      <c r="J30" s="24">
        <v>3601</v>
      </c>
      <c r="K30" s="79"/>
      <c r="L30">
        <f t="shared" si="1"/>
        <v>0</v>
      </c>
      <c r="M30" s="79"/>
      <c r="N30" s="81">
        <f t="shared" si="0"/>
        <v>0</v>
      </c>
      <c r="O30" s="79"/>
    </row>
    <row r="31" spans="1:15" ht="17.399999999999999" customHeight="1" x14ac:dyDescent="0.25">
      <c r="A31" s="88"/>
      <c r="B31" s="89"/>
      <c r="C31" s="99"/>
      <c r="D31" s="88"/>
      <c r="E31" s="94"/>
      <c r="F31" s="95"/>
      <c r="G31" s="96"/>
      <c r="J31" s="24">
        <v>3601</v>
      </c>
      <c r="K31" s="79"/>
      <c r="L31">
        <f t="shared" si="1"/>
        <v>0</v>
      </c>
      <c r="M31" s="79"/>
      <c r="N31" s="81">
        <f t="shared" si="0"/>
        <v>0</v>
      </c>
      <c r="O31" s="79"/>
    </row>
    <row r="32" spans="1:15" ht="17.399999999999999" customHeight="1" x14ac:dyDescent="0.25">
      <c r="A32" s="88"/>
      <c r="B32" s="89"/>
      <c r="C32" s="99"/>
      <c r="D32" s="88"/>
      <c r="E32" s="94"/>
      <c r="F32" s="95"/>
      <c r="G32" s="96"/>
      <c r="J32" s="24">
        <v>3601</v>
      </c>
      <c r="K32" s="79"/>
      <c r="L32">
        <f t="shared" si="1"/>
        <v>0</v>
      </c>
      <c r="M32" s="79"/>
      <c r="N32" s="81">
        <f t="shared" si="0"/>
        <v>0</v>
      </c>
      <c r="O32" s="79"/>
    </row>
    <row r="33" spans="1:15" ht="17.399999999999999" customHeight="1" x14ac:dyDescent="0.25">
      <c r="A33" s="88"/>
      <c r="B33" s="89"/>
      <c r="C33" s="99"/>
      <c r="D33" s="88"/>
      <c r="E33" s="94"/>
      <c r="F33" s="95"/>
      <c r="G33" s="96"/>
      <c r="J33" s="24">
        <v>3601</v>
      </c>
      <c r="K33" s="79"/>
      <c r="L33">
        <f t="shared" si="1"/>
        <v>0</v>
      </c>
      <c r="M33" s="79"/>
      <c r="N33" s="81">
        <f t="shared" si="0"/>
        <v>0</v>
      </c>
      <c r="O33" s="79"/>
    </row>
    <row r="34" spans="1:15" ht="17.399999999999999" customHeight="1" x14ac:dyDescent="0.25">
      <c r="A34" s="88"/>
      <c r="B34" s="89"/>
      <c r="C34" s="99"/>
      <c r="D34" s="88"/>
      <c r="E34" s="94"/>
      <c r="F34" s="95"/>
      <c r="G34" s="96"/>
      <c r="J34" s="24">
        <v>3601</v>
      </c>
      <c r="K34" s="80"/>
      <c r="L34">
        <f t="shared" si="1"/>
        <v>0</v>
      </c>
      <c r="M34" s="79"/>
      <c r="N34" s="81">
        <f t="shared" ref="N34:N65" si="2">F34</f>
        <v>0</v>
      </c>
      <c r="O34" s="79"/>
    </row>
    <row r="35" spans="1:15" ht="17.399999999999999" customHeight="1" x14ac:dyDescent="0.25">
      <c r="A35" s="88"/>
      <c r="B35" s="89"/>
      <c r="C35" s="99"/>
      <c r="D35" s="88"/>
      <c r="E35" s="94"/>
      <c r="F35" s="95"/>
      <c r="G35" s="96"/>
      <c r="J35" s="24">
        <v>3601</v>
      </c>
      <c r="K35" s="80"/>
      <c r="L35">
        <f t="shared" si="1"/>
        <v>0</v>
      </c>
      <c r="M35" s="79"/>
      <c r="N35" s="81">
        <f t="shared" si="2"/>
        <v>0</v>
      </c>
      <c r="O35" s="79"/>
    </row>
    <row r="36" spans="1:15" ht="17.399999999999999" customHeight="1" x14ac:dyDescent="0.25">
      <c r="A36" s="88"/>
      <c r="B36" s="89"/>
      <c r="C36" s="99"/>
      <c r="D36" s="88"/>
      <c r="E36" s="94"/>
      <c r="F36" s="95"/>
      <c r="G36" s="96"/>
      <c r="J36" s="24">
        <v>3601</v>
      </c>
      <c r="K36" s="80"/>
      <c r="L36">
        <f t="shared" si="1"/>
        <v>0</v>
      </c>
      <c r="M36" s="79"/>
      <c r="N36" s="81">
        <f t="shared" si="2"/>
        <v>0</v>
      </c>
      <c r="O36" s="79"/>
    </row>
    <row r="37" spans="1:15" ht="17.399999999999999" customHeight="1" x14ac:dyDescent="0.25">
      <c r="A37" s="88"/>
      <c r="B37" s="89"/>
      <c r="C37" s="99"/>
      <c r="D37" s="88"/>
      <c r="E37" s="94"/>
      <c r="F37" s="95"/>
      <c r="G37" s="96"/>
      <c r="J37" s="24">
        <v>3601</v>
      </c>
      <c r="K37" s="80"/>
      <c r="L37">
        <f t="shared" si="1"/>
        <v>0</v>
      </c>
      <c r="M37" s="79"/>
      <c r="N37" s="81">
        <f t="shared" si="2"/>
        <v>0</v>
      </c>
      <c r="O37" s="79"/>
    </row>
    <row r="38" spans="1:15" ht="17.399999999999999" customHeight="1" x14ac:dyDescent="0.25">
      <c r="A38" s="88"/>
      <c r="B38" s="89"/>
      <c r="C38" s="99"/>
      <c r="D38" s="88"/>
      <c r="E38" s="94"/>
      <c r="F38" s="95"/>
      <c r="G38" s="96"/>
      <c r="J38" s="24">
        <v>3601</v>
      </c>
      <c r="K38" s="80"/>
      <c r="L38">
        <f t="shared" si="1"/>
        <v>0</v>
      </c>
      <c r="M38" s="79"/>
      <c r="N38" s="81">
        <f t="shared" si="2"/>
        <v>0</v>
      </c>
      <c r="O38" s="79"/>
    </row>
    <row r="39" spans="1:15" ht="17.399999999999999" customHeight="1" x14ac:dyDescent="0.25">
      <c r="A39" s="88"/>
      <c r="B39" s="89"/>
      <c r="C39" s="99"/>
      <c r="D39" s="88"/>
      <c r="E39" s="94"/>
      <c r="F39" s="95"/>
      <c r="G39" s="96"/>
      <c r="J39" s="24">
        <v>3601</v>
      </c>
      <c r="K39" s="80"/>
      <c r="L39">
        <f t="shared" si="1"/>
        <v>0</v>
      </c>
      <c r="M39" s="79"/>
      <c r="N39" s="81">
        <f t="shared" si="2"/>
        <v>0</v>
      </c>
      <c r="O39" s="79"/>
    </row>
    <row r="40" spans="1:15" ht="17.399999999999999" customHeight="1" x14ac:dyDescent="0.25">
      <c r="A40" s="88"/>
      <c r="B40" s="89"/>
      <c r="C40" s="99"/>
      <c r="D40" s="88"/>
      <c r="E40" s="94"/>
      <c r="F40" s="95"/>
      <c r="G40" s="96"/>
      <c r="J40" s="24">
        <v>3601</v>
      </c>
      <c r="K40" s="80"/>
      <c r="L40">
        <f t="shared" si="1"/>
        <v>0</v>
      </c>
      <c r="M40" s="79"/>
      <c r="N40" s="81">
        <f t="shared" si="2"/>
        <v>0</v>
      </c>
      <c r="O40" s="79"/>
    </row>
    <row r="41" spans="1:15" ht="17.399999999999999" customHeight="1" x14ac:dyDescent="0.25">
      <c r="A41" s="88"/>
      <c r="B41" s="89"/>
      <c r="C41" s="99"/>
      <c r="D41" s="88"/>
      <c r="E41" s="94"/>
      <c r="F41" s="95"/>
      <c r="G41" s="96"/>
      <c r="J41" s="24">
        <v>3601</v>
      </c>
      <c r="K41" s="80"/>
      <c r="L41">
        <f t="shared" si="1"/>
        <v>0</v>
      </c>
      <c r="M41" s="79"/>
      <c r="N41" s="81">
        <f t="shared" si="2"/>
        <v>0</v>
      </c>
      <c r="O41" s="79"/>
    </row>
    <row r="42" spans="1:15" ht="17.399999999999999" customHeight="1" x14ac:dyDescent="0.25">
      <c r="A42" s="88"/>
      <c r="B42" s="89"/>
      <c r="C42" s="99"/>
      <c r="D42" s="88"/>
      <c r="E42" s="94"/>
      <c r="F42" s="95"/>
      <c r="G42" s="96"/>
      <c r="J42" s="24">
        <v>3601</v>
      </c>
      <c r="K42" s="80"/>
      <c r="L42">
        <f t="shared" si="1"/>
        <v>0</v>
      </c>
      <c r="M42" s="79"/>
      <c r="N42" s="81">
        <f t="shared" si="2"/>
        <v>0</v>
      </c>
      <c r="O42" s="79"/>
    </row>
    <row r="43" spans="1:15" ht="17.399999999999999" customHeight="1" x14ac:dyDescent="0.25">
      <c r="A43" s="88"/>
      <c r="B43" s="89"/>
      <c r="C43" s="99"/>
      <c r="D43" s="88"/>
      <c r="E43" s="94"/>
      <c r="F43" s="95"/>
      <c r="G43" s="96"/>
      <c r="J43" s="24">
        <v>3601</v>
      </c>
      <c r="K43" s="80"/>
      <c r="L43">
        <f t="shared" si="1"/>
        <v>0</v>
      </c>
      <c r="M43" s="79"/>
      <c r="N43" s="81">
        <f t="shared" si="2"/>
        <v>0</v>
      </c>
      <c r="O43" s="79"/>
    </row>
    <row r="44" spans="1:15" ht="17.399999999999999" customHeight="1" x14ac:dyDescent="0.25">
      <c r="A44" s="88"/>
      <c r="B44" s="89"/>
      <c r="C44" s="99"/>
      <c r="D44" s="88"/>
      <c r="E44" s="94"/>
      <c r="F44" s="95"/>
      <c r="G44" s="96"/>
      <c r="J44" s="24">
        <v>3601</v>
      </c>
      <c r="K44" s="80"/>
      <c r="L44">
        <f t="shared" si="1"/>
        <v>0</v>
      </c>
      <c r="M44" s="79"/>
      <c r="N44" s="81">
        <f t="shared" si="2"/>
        <v>0</v>
      </c>
      <c r="O44" s="79"/>
    </row>
    <row r="45" spans="1:15" ht="17.399999999999999" customHeight="1" x14ac:dyDescent="0.25">
      <c r="A45" s="88"/>
      <c r="B45" s="89"/>
      <c r="C45" s="99"/>
      <c r="D45" s="88"/>
      <c r="E45" s="94"/>
      <c r="F45" s="95"/>
      <c r="G45" s="96"/>
      <c r="J45" s="24">
        <v>3601</v>
      </c>
      <c r="K45" s="80"/>
      <c r="L45">
        <f t="shared" si="1"/>
        <v>0</v>
      </c>
      <c r="M45" s="79"/>
      <c r="N45" s="81">
        <f t="shared" si="2"/>
        <v>0</v>
      </c>
      <c r="O45" s="79"/>
    </row>
    <row r="46" spans="1:15" ht="17.399999999999999" customHeight="1" x14ac:dyDescent="0.25">
      <c r="A46" s="88"/>
      <c r="B46" s="89"/>
      <c r="C46" s="99"/>
      <c r="D46" s="88"/>
      <c r="E46" s="94"/>
      <c r="F46" s="95"/>
      <c r="G46" s="96"/>
      <c r="J46" s="24">
        <v>3601</v>
      </c>
      <c r="K46" s="80"/>
      <c r="L46">
        <f t="shared" si="1"/>
        <v>0</v>
      </c>
      <c r="M46" s="79"/>
      <c r="N46" s="81">
        <f t="shared" si="2"/>
        <v>0</v>
      </c>
      <c r="O46" s="79"/>
    </row>
    <row r="47" spans="1:15" ht="17.399999999999999" customHeight="1" x14ac:dyDescent="0.25">
      <c r="A47" s="88"/>
      <c r="B47" s="89"/>
      <c r="C47" s="99"/>
      <c r="D47" s="88"/>
      <c r="E47" s="94"/>
      <c r="F47" s="95"/>
      <c r="G47" s="96"/>
      <c r="J47" s="24">
        <v>3601</v>
      </c>
      <c r="K47" s="80"/>
      <c r="L47">
        <f t="shared" si="1"/>
        <v>0</v>
      </c>
      <c r="M47" s="79"/>
      <c r="N47" s="81">
        <f t="shared" si="2"/>
        <v>0</v>
      </c>
      <c r="O47" s="79"/>
    </row>
    <row r="48" spans="1:15" ht="17.399999999999999" customHeight="1" x14ac:dyDescent="0.25">
      <c r="A48" s="88"/>
      <c r="B48" s="89"/>
      <c r="C48" s="99"/>
      <c r="D48" s="88"/>
      <c r="E48" s="94"/>
      <c r="F48" s="95"/>
      <c r="G48" s="96"/>
      <c r="J48" s="24">
        <v>3601</v>
      </c>
      <c r="K48" s="80"/>
      <c r="L48">
        <f t="shared" si="1"/>
        <v>0</v>
      </c>
      <c r="M48" s="79"/>
      <c r="N48" s="81">
        <f t="shared" si="2"/>
        <v>0</v>
      </c>
      <c r="O48" s="79"/>
    </row>
    <row r="49" spans="1:15" ht="17.399999999999999" customHeight="1" x14ac:dyDescent="0.25">
      <c r="A49" s="88"/>
      <c r="B49" s="89"/>
      <c r="C49" s="99"/>
      <c r="D49" s="88"/>
      <c r="E49" s="94"/>
      <c r="F49" s="95"/>
      <c r="G49" s="96"/>
      <c r="J49" s="24">
        <v>3601</v>
      </c>
      <c r="K49" s="80"/>
      <c r="L49">
        <f t="shared" si="1"/>
        <v>0</v>
      </c>
      <c r="M49" s="79"/>
      <c r="N49" s="81">
        <f t="shared" si="2"/>
        <v>0</v>
      </c>
      <c r="O49" s="79"/>
    </row>
    <row r="50" spans="1:15" ht="17.399999999999999" customHeight="1" x14ac:dyDescent="0.25">
      <c r="A50" s="88"/>
      <c r="B50" s="89"/>
      <c r="C50" s="99"/>
      <c r="D50" s="88"/>
      <c r="E50" s="94"/>
      <c r="F50" s="95"/>
      <c r="G50" s="96"/>
      <c r="J50" s="24">
        <v>3601</v>
      </c>
      <c r="K50" s="80"/>
      <c r="L50">
        <f t="shared" si="1"/>
        <v>0</v>
      </c>
      <c r="M50" s="79"/>
      <c r="N50" s="81">
        <f t="shared" si="2"/>
        <v>0</v>
      </c>
      <c r="O50" s="79"/>
    </row>
    <row r="51" spans="1:15" ht="17.399999999999999" customHeight="1" x14ac:dyDescent="0.25">
      <c r="A51" s="88"/>
      <c r="B51" s="89"/>
      <c r="C51" s="99"/>
      <c r="D51" s="88"/>
      <c r="E51" s="94"/>
      <c r="F51" s="95"/>
      <c r="G51" s="96"/>
      <c r="J51" s="24">
        <v>3601</v>
      </c>
      <c r="K51" s="80"/>
      <c r="L51">
        <f t="shared" si="1"/>
        <v>0</v>
      </c>
      <c r="M51" s="79"/>
      <c r="N51" s="81">
        <f t="shared" si="2"/>
        <v>0</v>
      </c>
      <c r="O51" s="79"/>
    </row>
    <row r="52" spans="1:15" ht="17.399999999999999" customHeight="1" x14ac:dyDescent="0.25">
      <c r="A52" s="88"/>
      <c r="B52" s="89"/>
      <c r="C52" s="99"/>
      <c r="D52" s="88"/>
      <c r="E52" s="94"/>
      <c r="F52" s="95"/>
      <c r="G52" s="96"/>
      <c r="J52" s="24">
        <v>3601</v>
      </c>
      <c r="K52" s="80"/>
      <c r="L52">
        <f t="shared" si="1"/>
        <v>0</v>
      </c>
      <c r="M52" s="79"/>
      <c r="N52" s="81">
        <f t="shared" si="2"/>
        <v>0</v>
      </c>
      <c r="O52" s="79"/>
    </row>
    <row r="53" spans="1:15" ht="17.399999999999999" customHeight="1" x14ac:dyDescent="0.25">
      <c r="A53" s="88"/>
      <c r="B53" s="89"/>
      <c r="C53" s="99"/>
      <c r="D53" s="88"/>
      <c r="E53" s="94"/>
      <c r="F53" s="95"/>
      <c r="G53" s="96"/>
      <c r="J53" s="24">
        <v>3601</v>
      </c>
      <c r="K53" s="80"/>
      <c r="L53">
        <f t="shared" si="1"/>
        <v>0</v>
      </c>
      <c r="M53" s="79"/>
      <c r="N53" s="81">
        <f t="shared" si="2"/>
        <v>0</v>
      </c>
      <c r="O53" s="79"/>
    </row>
    <row r="54" spans="1:15" ht="17.399999999999999" customHeight="1" x14ac:dyDescent="0.25">
      <c r="A54" s="88"/>
      <c r="B54" s="89"/>
      <c r="C54" s="99"/>
      <c r="D54" s="88"/>
      <c r="E54" s="94"/>
      <c r="F54" s="95"/>
      <c r="G54" s="96"/>
      <c r="J54" s="24">
        <v>3601</v>
      </c>
      <c r="K54" s="80"/>
      <c r="L54">
        <f t="shared" si="1"/>
        <v>0</v>
      </c>
      <c r="M54" s="79"/>
      <c r="N54" s="81">
        <f t="shared" si="2"/>
        <v>0</v>
      </c>
      <c r="O54" s="79"/>
    </row>
    <row r="55" spans="1:15" ht="17.399999999999999" customHeight="1" x14ac:dyDescent="0.25">
      <c r="A55" s="88"/>
      <c r="B55" s="89"/>
      <c r="C55" s="99"/>
      <c r="D55" s="88"/>
      <c r="E55" s="94"/>
      <c r="F55" s="95"/>
      <c r="G55" s="96"/>
      <c r="J55" s="24">
        <v>3601</v>
      </c>
      <c r="K55" s="80"/>
      <c r="L55">
        <f t="shared" si="1"/>
        <v>0</v>
      </c>
      <c r="M55" s="79"/>
      <c r="N55" s="81">
        <f t="shared" si="2"/>
        <v>0</v>
      </c>
      <c r="O55" s="79"/>
    </row>
    <row r="56" spans="1:15" ht="17.399999999999999" customHeight="1" x14ac:dyDescent="0.25">
      <c r="A56" s="88"/>
      <c r="B56" s="89"/>
      <c r="C56" s="99"/>
      <c r="D56" s="88"/>
      <c r="E56" s="94"/>
      <c r="F56" s="95"/>
      <c r="G56" s="96"/>
      <c r="J56" s="24">
        <v>3601</v>
      </c>
      <c r="K56" s="80"/>
      <c r="L56">
        <f t="shared" si="1"/>
        <v>0</v>
      </c>
      <c r="M56" s="79"/>
      <c r="N56" s="81">
        <f t="shared" si="2"/>
        <v>0</v>
      </c>
      <c r="O56" s="79"/>
    </row>
    <row r="57" spans="1:15" ht="17.399999999999999" customHeight="1" x14ac:dyDescent="0.25">
      <c r="A57" s="88"/>
      <c r="B57" s="89"/>
      <c r="C57" s="99"/>
      <c r="D57" s="88"/>
      <c r="E57" s="94"/>
      <c r="F57" s="95"/>
      <c r="G57" s="96"/>
      <c r="J57" s="24">
        <v>3601</v>
      </c>
      <c r="K57" s="80"/>
      <c r="L57">
        <f t="shared" si="1"/>
        <v>0</v>
      </c>
      <c r="M57" s="79"/>
      <c r="N57" s="81">
        <f t="shared" si="2"/>
        <v>0</v>
      </c>
      <c r="O57" s="79"/>
    </row>
    <row r="58" spans="1:15" ht="17.399999999999999" customHeight="1" x14ac:dyDescent="0.25">
      <c r="A58" s="88"/>
      <c r="B58" s="89"/>
      <c r="C58" s="99"/>
      <c r="D58" s="88"/>
      <c r="E58" s="94"/>
      <c r="F58" s="95"/>
      <c r="G58" s="96"/>
      <c r="J58" s="24">
        <v>3601</v>
      </c>
      <c r="K58" s="80"/>
      <c r="L58">
        <f t="shared" si="1"/>
        <v>0</v>
      </c>
      <c r="M58" s="79"/>
      <c r="N58" s="81">
        <f t="shared" si="2"/>
        <v>0</v>
      </c>
      <c r="O58" s="79"/>
    </row>
    <row r="59" spans="1:15" ht="17.399999999999999" customHeight="1" x14ac:dyDescent="0.25">
      <c r="A59" s="88"/>
      <c r="B59" s="89"/>
      <c r="C59" s="99"/>
      <c r="D59" s="88"/>
      <c r="E59" s="94"/>
      <c r="F59" s="95"/>
      <c r="G59" s="96"/>
      <c r="J59" s="24">
        <v>3601</v>
      </c>
      <c r="K59" s="80"/>
      <c r="L59">
        <f t="shared" si="1"/>
        <v>0</v>
      </c>
      <c r="M59" s="79"/>
      <c r="N59" s="81">
        <f t="shared" si="2"/>
        <v>0</v>
      </c>
      <c r="O59" s="79"/>
    </row>
    <row r="60" spans="1:15" ht="17.399999999999999" customHeight="1" x14ac:dyDescent="0.25">
      <c r="A60" s="88"/>
      <c r="B60" s="89"/>
      <c r="C60" s="99"/>
      <c r="D60" s="88"/>
      <c r="E60" s="94"/>
      <c r="F60" s="95"/>
      <c r="G60" s="96"/>
      <c r="J60" s="24">
        <v>3601</v>
      </c>
      <c r="K60" s="80"/>
      <c r="L60">
        <f t="shared" si="1"/>
        <v>0</v>
      </c>
      <c r="M60" s="79"/>
      <c r="N60" s="81">
        <f t="shared" si="2"/>
        <v>0</v>
      </c>
      <c r="O60" s="79"/>
    </row>
    <row r="61" spans="1:15" ht="17.399999999999999" customHeight="1" x14ac:dyDescent="0.25">
      <c r="A61" s="88"/>
      <c r="B61" s="89"/>
      <c r="C61" s="99"/>
      <c r="D61" s="88"/>
      <c r="E61" s="94"/>
      <c r="F61" s="95"/>
      <c r="G61" s="96"/>
      <c r="J61" s="24">
        <v>3601</v>
      </c>
      <c r="K61" s="80"/>
      <c r="L61">
        <f t="shared" si="1"/>
        <v>0</v>
      </c>
      <c r="M61" s="79"/>
      <c r="N61" s="81">
        <f t="shared" si="2"/>
        <v>0</v>
      </c>
      <c r="O61" s="79"/>
    </row>
    <row r="62" spans="1:15" ht="17.399999999999999" customHeight="1" x14ac:dyDescent="0.25">
      <c r="A62" s="88"/>
      <c r="B62" s="89"/>
      <c r="C62" s="99"/>
      <c r="D62" s="88"/>
      <c r="E62" s="94"/>
      <c r="F62" s="95"/>
      <c r="G62" s="96"/>
      <c r="J62" s="24">
        <v>3601</v>
      </c>
      <c r="K62" s="80"/>
      <c r="L62">
        <f t="shared" si="1"/>
        <v>0</v>
      </c>
      <c r="M62" s="79"/>
      <c r="N62" s="81">
        <f t="shared" si="2"/>
        <v>0</v>
      </c>
      <c r="O62" s="79"/>
    </row>
    <row r="63" spans="1:15" ht="17.399999999999999" customHeight="1" x14ac:dyDescent="0.25">
      <c r="A63" s="88"/>
      <c r="B63" s="89"/>
      <c r="C63" s="99"/>
      <c r="D63" s="88"/>
      <c r="E63" s="94"/>
      <c r="F63" s="95"/>
      <c r="G63" s="96"/>
      <c r="J63" s="24">
        <v>3601</v>
      </c>
      <c r="K63" s="80"/>
      <c r="L63">
        <f t="shared" si="1"/>
        <v>0</v>
      </c>
      <c r="M63" s="79"/>
      <c r="N63" s="81">
        <f t="shared" si="2"/>
        <v>0</v>
      </c>
      <c r="O63" s="79"/>
    </row>
    <row r="64" spans="1:15" ht="17.399999999999999" customHeight="1" x14ac:dyDescent="0.25">
      <c r="A64" s="88"/>
      <c r="B64" s="89"/>
      <c r="C64" s="99"/>
      <c r="D64" s="88"/>
      <c r="E64" s="94"/>
      <c r="F64" s="95"/>
      <c r="G64" s="96"/>
      <c r="J64" s="24">
        <v>3601</v>
      </c>
      <c r="K64" s="80"/>
      <c r="L64">
        <f t="shared" si="1"/>
        <v>0</v>
      </c>
      <c r="M64" s="79"/>
      <c r="N64" s="81">
        <f t="shared" si="2"/>
        <v>0</v>
      </c>
      <c r="O64" s="79"/>
    </row>
    <row r="65" spans="1:15" ht="17.399999999999999" customHeight="1" x14ac:dyDescent="0.25">
      <c r="A65" s="88"/>
      <c r="B65" s="89"/>
      <c r="C65" s="99"/>
      <c r="D65" s="88"/>
      <c r="E65" s="94"/>
      <c r="F65" s="95"/>
      <c r="G65" s="96"/>
      <c r="J65" s="24">
        <v>3601</v>
      </c>
      <c r="K65" s="80"/>
      <c r="L65">
        <f t="shared" si="1"/>
        <v>0</v>
      </c>
      <c r="M65" s="79"/>
      <c r="N65" s="81">
        <f t="shared" si="2"/>
        <v>0</v>
      </c>
      <c r="O65" s="79"/>
    </row>
    <row r="66" spans="1:15" ht="17.399999999999999" customHeight="1" x14ac:dyDescent="0.25">
      <c r="A66" s="88"/>
      <c r="B66" s="89"/>
      <c r="C66" s="99"/>
      <c r="D66" s="88"/>
      <c r="E66" s="94"/>
      <c r="F66" s="95"/>
      <c r="G66" s="96"/>
      <c r="J66" s="24">
        <v>3601</v>
      </c>
      <c r="K66" s="80"/>
      <c r="L66">
        <f t="shared" si="1"/>
        <v>0</v>
      </c>
      <c r="M66" s="79"/>
      <c r="N66" s="81">
        <f t="shared" ref="N66:N100" si="3">F66</f>
        <v>0</v>
      </c>
      <c r="O66" s="79"/>
    </row>
    <row r="67" spans="1:15" ht="17.399999999999999" customHeight="1" x14ac:dyDescent="0.25">
      <c r="A67" s="88"/>
      <c r="B67" s="89"/>
      <c r="C67" s="99"/>
      <c r="D67" s="88"/>
      <c r="E67" s="94"/>
      <c r="F67" s="95"/>
      <c r="G67" s="96"/>
      <c r="J67" s="24">
        <v>3601</v>
      </c>
      <c r="K67" s="80"/>
      <c r="L67">
        <f t="shared" ref="L67:L100" si="4">E67</f>
        <v>0</v>
      </c>
      <c r="M67" s="79"/>
      <c r="N67" s="81">
        <f t="shared" si="3"/>
        <v>0</v>
      </c>
      <c r="O67" s="79"/>
    </row>
    <row r="68" spans="1:15" ht="17.399999999999999" customHeight="1" x14ac:dyDescent="0.25">
      <c r="A68" s="88"/>
      <c r="B68" s="89"/>
      <c r="C68" s="99"/>
      <c r="D68" s="88"/>
      <c r="E68" s="94"/>
      <c r="F68" s="95"/>
      <c r="G68" s="96"/>
      <c r="J68" s="24">
        <v>3601</v>
      </c>
      <c r="K68" s="80"/>
      <c r="L68">
        <f t="shared" si="4"/>
        <v>0</v>
      </c>
      <c r="M68" s="79"/>
      <c r="N68" s="81">
        <f t="shared" si="3"/>
        <v>0</v>
      </c>
      <c r="O68" s="79"/>
    </row>
    <row r="69" spans="1:15" ht="17.399999999999999" customHeight="1" x14ac:dyDescent="0.25">
      <c r="A69" s="88"/>
      <c r="B69" s="89"/>
      <c r="C69" s="99"/>
      <c r="D69" s="88"/>
      <c r="E69" s="94"/>
      <c r="F69" s="95"/>
      <c r="G69" s="96"/>
      <c r="J69" s="24">
        <v>3601</v>
      </c>
      <c r="K69" s="80"/>
      <c r="L69">
        <f t="shared" si="4"/>
        <v>0</v>
      </c>
      <c r="M69" s="79"/>
      <c r="N69" s="81">
        <f t="shared" si="3"/>
        <v>0</v>
      </c>
      <c r="O69" s="79"/>
    </row>
    <row r="70" spans="1:15" ht="17.399999999999999" customHeight="1" x14ac:dyDescent="0.25">
      <c r="A70" s="88"/>
      <c r="B70" s="89"/>
      <c r="C70" s="99"/>
      <c r="D70" s="88"/>
      <c r="E70" s="94"/>
      <c r="F70" s="95"/>
      <c r="G70" s="96"/>
      <c r="J70" s="24">
        <v>3601</v>
      </c>
      <c r="K70" s="80"/>
      <c r="L70">
        <f t="shared" si="4"/>
        <v>0</v>
      </c>
      <c r="M70" s="79"/>
      <c r="N70" s="81">
        <f t="shared" si="3"/>
        <v>0</v>
      </c>
      <c r="O70" s="79"/>
    </row>
    <row r="71" spans="1:15" ht="17.399999999999999" customHeight="1" x14ac:dyDescent="0.25">
      <c r="A71" s="88"/>
      <c r="B71" s="89"/>
      <c r="C71" s="99"/>
      <c r="D71" s="88"/>
      <c r="E71" s="94"/>
      <c r="F71" s="95"/>
      <c r="G71" s="96"/>
      <c r="J71" s="24">
        <v>3601</v>
      </c>
      <c r="K71" s="80"/>
      <c r="L71">
        <f t="shared" si="4"/>
        <v>0</v>
      </c>
      <c r="M71" s="79"/>
      <c r="N71" s="81">
        <f t="shared" si="3"/>
        <v>0</v>
      </c>
      <c r="O71" s="79"/>
    </row>
    <row r="72" spans="1:15" ht="17.399999999999999" customHeight="1" x14ac:dyDescent="0.25">
      <c r="A72" s="88"/>
      <c r="B72" s="89"/>
      <c r="C72" s="99"/>
      <c r="D72" s="88"/>
      <c r="E72" s="94"/>
      <c r="F72" s="95"/>
      <c r="G72" s="96"/>
      <c r="J72" s="24">
        <v>3601</v>
      </c>
      <c r="K72" s="80"/>
      <c r="L72">
        <f t="shared" si="4"/>
        <v>0</v>
      </c>
      <c r="M72" s="79"/>
      <c r="N72" s="81">
        <f t="shared" si="3"/>
        <v>0</v>
      </c>
      <c r="O72" s="79"/>
    </row>
    <row r="73" spans="1:15" ht="17.399999999999999" customHeight="1" x14ac:dyDescent="0.25">
      <c r="A73" s="88"/>
      <c r="B73" s="89"/>
      <c r="C73" s="99"/>
      <c r="D73" s="88"/>
      <c r="E73" s="94"/>
      <c r="F73" s="95"/>
      <c r="G73" s="96"/>
      <c r="J73" s="24">
        <v>3601</v>
      </c>
      <c r="K73" s="80"/>
      <c r="L73">
        <f t="shared" si="4"/>
        <v>0</v>
      </c>
      <c r="M73" s="79"/>
      <c r="N73" s="81">
        <f t="shared" si="3"/>
        <v>0</v>
      </c>
      <c r="O73" s="79"/>
    </row>
    <row r="74" spans="1:15" ht="17.399999999999999" customHeight="1" x14ac:dyDescent="0.25">
      <c r="A74" s="88"/>
      <c r="B74" s="89"/>
      <c r="C74" s="99"/>
      <c r="D74" s="88"/>
      <c r="E74" s="94"/>
      <c r="F74" s="95"/>
      <c r="G74" s="96"/>
      <c r="J74" s="24">
        <v>3601</v>
      </c>
      <c r="K74" s="80"/>
      <c r="L74">
        <f t="shared" si="4"/>
        <v>0</v>
      </c>
      <c r="M74" s="79"/>
      <c r="N74" s="81">
        <f t="shared" si="3"/>
        <v>0</v>
      </c>
      <c r="O74" s="79"/>
    </row>
    <row r="75" spans="1:15" ht="17.399999999999999" customHeight="1" x14ac:dyDescent="0.25">
      <c r="A75" s="88"/>
      <c r="B75" s="89"/>
      <c r="C75" s="99"/>
      <c r="D75" s="88"/>
      <c r="E75" s="94"/>
      <c r="F75" s="95"/>
      <c r="G75" s="96"/>
      <c r="J75" s="24">
        <v>3601</v>
      </c>
      <c r="K75" s="80"/>
      <c r="L75">
        <f t="shared" si="4"/>
        <v>0</v>
      </c>
      <c r="M75" s="79"/>
      <c r="N75" s="81">
        <f t="shared" si="3"/>
        <v>0</v>
      </c>
      <c r="O75" s="79"/>
    </row>
    <row r="76" spans="1:15" ht="17.399999999999999" customHeight="1" x14ac:dyDescent="0.25">
      <c r="A76" s="88"/>
      <c r="B76" s="89"/>
      <c r="C76" s="99"/>
      <c r="D76" s="88"/>
      <c r="E76" s="94"/>
      <c r="F76" s="95"/>
      <c r="G76" s="96"/>
      <c r="J76" s="24">
        <v>3601</v>
      </c>
      <c r="K76" s="80"/>
      <c r="L76">
        <f t="shared" si="4"/>
        <v>0</v>
      </c>
      <c r="M76" s="79"/>
      <c r="N76" s="81">
        <f t="shared" si="3"/>
        <v>0</v>
      </c>
      <c r="O76" s="79"/>
    </row>
    <row r="77" spans="1:15" ht="17.399999999999999" customHeight="1" x14ac:dyDescent="0.25">
      <c r="A77" s="88"/>
      <c r="B77" s="89"/>
      <c r="C77" s="99"/>
      <c r="D77" s="88"/>
      <c r="E77" s="94"/>
      <c r="F77" s="95"/>
      <c r="G77" s="96"/>
      <c r="J77" s="24">
        <v>3601</v>
      </c>
      <c r="K77" s="80"/>
      <c r="L77">
        <f t="shared" si="4"/>
        <v>0</v>
      </c>
      <c r="M77" s="79"/>
      <c r="N77" s="81">
        <f t="shared" si="3"/>
        <v>0</v>
      </c>
      <c r="O77" s="79"/>
    </row>
    <row r="78" spans="1:15" ht="17.399999999999999" customHeight="1" x14ac:dyDescent="0.25">
      <c r="A78" s="88"/>
      <c r="B78" s="89"/>
      <c r="C78" s="99"/>
      <c r="D78" s="88"/>
      <c r="E78" s="94"/>
      <c r="F78" s="95"/>
      <c r="G78" s="96"/>
      <c r="J78" s="24">
        <v>3601</v>
      </c>
      <c r="K78" s="80"/>
      <c r="L78">
        <f t="shared" si="4"/>
        <v>0</v>
      </c>
      <c r="M78" s="79"/>
      <c r="N78" s="81">
        <f t="shared" si="3"/>
        <v>0</v>
      </c>
      <c r="O78" s="79"/>
    </row>
    <row r="79" spans="1:15" ht="17.399999999999999" customHeight="1" x14ac:dyDescent="0.25">
      <c r="A79" s="88"/>
      <c r="B79" s="89"/>
      <c r="C79" s="99"/>
      <c r="D79" s="88"/>
      <c r="E79" s="94"/>
      <c r="F79" s="95"/>
      <c r="G79" s="96"/>
      <c r="J79" s="24">
        <v>3601</v>
      </c>
      <c r="K79" s="80"/>
      <c r="L79">
        <f t="shared" si="4"/>
        <v>0</v>
      </c>
      <c r="M79" s="79"/>
      <c r="N79" s="81">
        <f t="shared" si="3"/>
        <v>0</v>
      </c>
      <c r="O79" s="79"/>
    </row>
    <row r="80" spans="1:15" ht="17.399999999999999" customHeight="1" x14ac:dyDescent="0.25">
      <c r="A80" s="88"/>
      <c r="B80" s="89"/>
      <c r="C80" s="99"/>
      <c r="D80" s="88"/>
      <c r="E80" s="94"/>
      <c r="F80" s="95"/>
      <c r="G80" s="96"/>
      <c r="J80" s="24">
        <v>3601</v>
      </c>
      <c r="K80" s="80"/>
      <c r="L80">
        <f t="shared" si="4"/>
        <v>0</v>
      </c>
      <c r="M80" s="79"/>
      <c r="N80" s="81">
        <f t="shared" si="3"/>
        <v>0</v>
      </c>
      <c r="O80" s="79"/>
    </row>
    <row r="81" spans="1:15" ht="17.399999999999999" customHeight="1" x14ac:dyDescent="0.25">
      <c r="A81" s="88"/>
      <c r="B81" s="89"/>
      <c r="C81" s="99"/>
      <c r="D81" s="88"/>
      <c r="E81" s="94"/>
      <c r="F81" s="95"/>
      <c r="G81" s="96"/>
      <c r="J81" s="24">
        <v>3601</v>
      </c>
      <c r="K81" s="80"/>
      <c r="L81">
        <f t="shared" si="4"/>
        <v>0</v>
      </c>
      <c r="M81" s="79"/>
      <c r="N81" s="81">
        <f t="shared" si="3"/>
        <v>0</v>
      </c>
      <c r="O81" s="79"/>
    </row>
    <row r="82" spans="1:15" ht="17.399999999999999" customHeight="1" x14ac:dyDescent="0.25">
      <c r="A82" s="88"/>
      <c r="B82" s="89"/>
      <c r="C82" s="99"/>
      <c r="D82" s="88"/>
      <c r="E82" s="94"/>
      <c r="F82" s="95"/>
      <c r="G82" s="96"/>
      <c r="J82" s="24">
        <v>3601</v>
      </c>
      <c r="K82" s="80"/>
      <c r="L82">
        <f t="shared" si="4"/>
        <v>0</v>
      </c>
      <c r="M82" s="79"/>
      <c r="N82" s="81">
        <f t="shared" si="3"/>
        <v>0</v>
      </c>
      <c r="O82" s="79"/>
    </row>
    <row r="83" spans="1:15" ht="17.399999999999999" customHeight="1" x14ac:dyDescent="0.25">
      <c r="A83" s="88"/>
      <c r="B83" s="89"/>
      <c r="C83" s="99"/>
      <c r="D83" s="88"/>
      <c r="E83" s="94"/>
      <c r="F83" s="95"/>
      <c r="G83" s="96"/>
      <c r="J83" s="24">
        <v>3601</v>
      </c>
      <c r="K83" s="80"/>
      <c r="L83">
        <f t="shared" si="4"/>
        <v>0</v>
      </c>
      <c r="M83" s="79"/>
      <c r="N83" s="81">
        <f t="shared" si="3"/>
        <v>0</v>
      </c>
      <c r="O83" s="79"/>
    </row>
    <row r="84" spans="1:15" ht="17.399999999999999" customHeight="1" x14ac:dyDescent="0.25">
      <c r="A84" s="88"/>
      <c r="B84" s="89"/>
      <c r="C84" s="99"/>
      <c r="D84" s="88"/>
      <c r="E84" s="94"/>
      <c r="F84" s="95"/>
      <c r="G84" s="96"/>
      <c r="J84" s="24">
        <v>3601</v>
      </c>
      <c r="K84" s="80"/>
      <c r="L84">
        <f t="shared" si="4"/>
        <v>0</v>
      </c>
      <c r="M84" s="79"/>
      <c r="N84" s="81">
        <f t="shared" si="3"/>
        <v>0</v>
      </c>
      <c r="O84" s="79"/>
    </row>
    <row r="85" spans="1:15" ht="17.399999999999999" customHeight="1" x14ac:dyDescent="0.25">
      <c r="A85" s="88"/>
      <c r="B85" s="89"/>
      <c r="C85" s="99"/>
      <c r="D85" s="88"/>
      <c r="E85" s="94"/>
      <c r="F85" s="95"/>
      <c r="G85" s="96"/>
      <c r="J85" s="24">
        <v>3601</v>
      </c>
      <c r="K85" s="80"/>
      <c r="L85">
        <f t="shared" si="4"/>
        <v>0</v>
      </c>
      <c r="M85" s="79"/>
      <c r="N85" s="81">
        <f t="shared" si="3"/>
        <v>0</v>
      </c>
      <c r="O85" s="79"/>
    </row>
    <row r="86" spans="1:15" ht="17.399999999999999" customHeight="1" x14ac:dyDescent="0.25">
      <c r="A86" s="88"/>
      <c r="B86" s="89"/>
      <c r="C86" s="99"/>
      <c r="D86" s="88"/>
      <c r="E86" s="94"/>
      <c r="F86" s="95"/>
      <c r="G86" s="96"/>
      <c r="J86" s="24">
        <v>3601</v>
      </c>
      <c r="K86" s="80"/>
      <c r="L86">
        <f t="shared" si="4"/>
        <v>0</v>
      </c>
      <c r="M86" s="79"/>
      <c r="N86" s="81">
        <f t="shared" si="3"/>
        <v>0</v>
      </c>
      <c r="O86" s="79"/>
    </row>
    <row r="87" spans="1:15" ht="17.399999999999999" customHeight="1" x14ac:dyDescent="0.25">
      <c r="A87" s="88"/>
      <c r="B87" s="89"/>
      <c r="C87" s="99"/>
      <c r="D87" s="88"/>
      <c r="E87" s="94"/>
      <c r="F87" s="95"/>
      <c r="G87" s="96"/>
      <c r="J87" s="24">
        <v>3601</v>
      </c>
      <c r="K87" s="80"/>
      <c r="L87">
        <f t="shared" si="4"/>
        <v>0</v>
      </c>
      <c r="M87" s="79"/>
      <c r="N87" s="81">
        <f t="shared" si="3"/>
        <v>0</v>
      </c>
      <c r="O87" s="79"/>
    </row>
    <row r="88" spans="1:15" ht="17.399999999999999" customHeight="1" x14ac:dyDescent="0.25">
      <c r="A88" s="88"/>
      <c r="B88" s="89"/>
      <c r="C88" s="99"/>
      <c r="D88" s="88"/>
      <c r="E88" s="94"/>
      <c r="F88" s="95"/>
      <c r="G88" s="96"/>
      <c r="J88" s="24">
        <v>3601</v>
      </c>
      <c r="K88" s="80"/>
      <c r="L88">
        <f t="shared" si="4"/>
        <v>0</v>
      </c>
      <c r="M88" s="79"/>
      <c r="N88" s="81">
        <f t="shared" si="3"/>
        <v>0</v>
      </c>
      <c r="O88" s="79"/>
    </row>
    <row r="89" spans="1:15" ht="17.399999999999999" customHeight="1" x14ac:dyDescent="0.25">
      <c r="A89" s="88"/>
      <c r="B89" s="89"/>
      <c r="C89" s="99"/>
      <c r="D89" s="88"/>
      <c r="E89" s="94"/>
      <c r="F89" s="95"/>
      <c r="G89" s="96"/>
      <c r="J89" s="24">
        <v>3601</v>
      </c>
      <c r="K89" s="80"/>
      <c r="L89">
        <f t="shared" si="4"/>
        <v>0</v>
      </c>
      <c r="M89" s="79"/>
      <c r="N89" s="81">
        <f t="shared" si="3"/>
        <v>0</v>
      </c>
      <c r="O89" s="79"/>
    </row>
    <row r="90" spans="1:15" ht="17.399999999999999" customHeight="1" x14ac:dyDescent="0.25">
      <c r="A90" s="88"/>
      <c r="B90" s="89"/>
      <c r="C90" s="99"/>
      <c r="D90" s="88"/>
      <c r="E90" s="94"/>
      <c r="F90" s="95"/>
      <c r="G90" s="96"/>
      <c r="J90" s="24">
        <v>3601</v>
      </c>
      <c r="K90" s="80"/>
      <c r="L90">
        <f t="shared" si="4"/>
        <v>0</v>
      </c>
      <c r="M90" s="79"/>
      <c r="N90" s="81">
        <f t="shared" si="3"/>
        <v>0</v>
      </c>
      <c r="O90" s="79"/>
    </row>
    <row r="91" spans="1:15" ht="17.399999999999999" customHeight="1" x14ac:dyDescent="0.25">
      <c r="A91" s="88"/>
      <c r="B91" s="89"/>
      <c r="C91" s="99"/>
      <c r="D91" s="88"/>
      <c r="E91" s="94"/>
      <c r="F91" s="95"/>
      <c r="G91" s="96"/>
      <c r="J91" s="24">
        <v>3601</v>
      </c>
      <c r="K91" s="80"/>
      <c r="L91">
        <f t="shared" si="4"/>
        <v>0</v>
      </c>
      <c r="M91" s="79"/>
      <c r="N91" s="81">
        <f t="shared" si="3"/>
        <v>0</v>
      </c>
      <c r="O91" s="79"/>
    </row>
    <row r="92" spans="1:15" ht="17.399999999999999" customHeight="1" x14ac:dyDescent="0.25">
      <c r="A92" s="88"/>
      <c r="B92" s="89"/>
      <c r="C92" s="99"/>
      <c r="D92" s="88"/>
      <c r="E92" s="94"/>
      <c r="F92" s="95"/>
      <c r="G92" s="96"/>
      <c r="J92" s="24">
        <v>3601</v>
      </c>
      <c r="K92" s="80"/>
      <c r="L92">
        <f t="shared" si="4"/>
        <v>0</v>
      </c>
      <c r="M92" s="79"/>
      <c r="N92" s="81">
        <f t="shared" si="3"/>
        <v>0</v>
      </c>
      <c r="O92" s="79"/>
    </row>
    <row r="93" spans="1:15" ht="17.399999999999999" customHeight="1" x14ac:dyDescent="0.25">
      <c r="A93" s="88"/>
      <c r="B93" s="89"/>
      <c r="C93" s="99"/>
      <c r="D93" s="88"/>
      <c r="E93" s="94"/>
      <c r="F93" s="95"/>
      <c r="G93" s="96"/>
      <c r="J93" s="24">
        <v>3601</v>
      </c>
      <c r="K93" s="80"/>
      <c r="L93">
        <f t="shared" si="4"/>
        <v>0</v>
      </c>
      <c r="M93" s="79"/>
      <c r="N93" s="81">
        <f t="shared" si="3"/>
        <v>0</v>
      </c>
      <c r="O93" s="79"/>
    </row>
    <row r="94" spans="1:15" ht="17.399999999999999" customHeight="1" x14ac:dyDescent="0.25">
      <c r="A94" s="88"/>
      <c r="B94" s="89"/>
      <c r="C94" s="99"/>
      <c r="D94" s="88"/>
      <c r="E94" s="94"/>
      <c r="F94" s="95"/>
      <c r="G94" s="96"/>
      <c r="J94" s="24">
        <v>3601</v>
      </c>
      <c r="K94" s="80"/>
      <c r="L94">
        <f t="shared" si="4"/>
        <v>0</v>
      </c>
      <c r="M94" s="79"/>
      <c r="N94" s="81">
        <f t="shared" si="3"/>
        <v>0</v>
      </c>
      <c r="O94" s="79"/>
    </row>
    <row r="95" spans="1:15" ht="17.399999999999999" customHeight="1" x14ac:dyDescent="0.25">
      <c r="A95" s="88"/>
      <c r="B95" s="89"/>
      <c r="C95" s="99"/>
      <c r="D95" s="88"/>
      <c r="E95" s="94"/>
      <c r="F95" s="95"/>
      <c r="G95" s="96"/>
      <c r="J95" s="24">
        <v>3601</v>
      </c>
      <c r="K95" s="80"/>
      <c r="L95">
        <f t="shared" si="4"/>
        <v>0</v>
      </c>
      <c r="M95" s="79"/>
      <c r="N95" s="81">
        <f t="shared" si="3"/>
        <v>0</v>
      </c>
      <c r="O95" s="79"/>
    </row>
    <row r="96" spans="1:15" ht="17.399999999999999" customHeight="1" x14ac:dyDescent="0.25">
      <c r="A96" s="88"/>
      <c r="B96" s="89"/>
      <c r="C96" s="99"/>
      <c r="D96" s="88"/>
      <c r="E96" s="94"/>
      <c r="F96" s="95"/>
      <c r="G96" s="96"/>
      <c r="J96" s="24">
        <v>3601</v>
      </c>
      <c r="K96" s="80"/>
      <c r="L96">
        <f t="shared" si="4"/>
        <v>0</v>
      </c>
      <c r="M96" s="79"/>
      <c r="N96" s="81">
        <f t="shared" si="3"/>
        <v>0</v>
      </c>
      <c r="O96" s="79"/>
    </row>
    <row r="97" spans="1:15" ht="17.399999999999999" customHeight="1" x14ac:dyDescent="0.25">
      <c r="A97" s="88"/>
      <c r="B97" s="89"/>
      <c r="C97" s="99"/>
      <c r="D97" s="88"/>
      <c r="E97" s="94"/>
      <c r="F97" s="95"/>
      <c r="G97" s="96"/>
      <c r="J97" s="24">
        <v>3601</v>
      </c>
      <c r="K97" s="80"/>
      <c r="L97">
        <f t="shared" si="4"/>
        <v>0</v>
      </c>
      <c r="M97" s="79"/>
      <c r="N97" s="81">
        <f t="shared" si="3"/>
        <v>0</v>
      </c>
      <c r="O97" s="79"/>
    </row>
    <row r="98" spans="1:15" ht="17.399999999999999" customHeight="1" x14ac:dyDescent="0.25">
      <c r="A98" s="88"/>
      <c r="B98" s="89"/>
      <c r="C98" s="99"/>
      <c r="D98" s="88"/>
      <c r="E98" s="94"/>
      <c r="F98" s="95"/>
      <c r="G98" s="96"/>
      <c r="J98" s="24">
        <v>3601</v>
      </c>
      <c r="K98" s="80"/>
      <c r="L98">
        <f t="shared" si="4"/>
        <v>0</v>
      </c>
      <c r="M98" s="79"/>
      <c r="N98" s="81">
        <f t="shared" si="3"/>
        <v>0</v>
      </c>
      <c r="O98" s="79"/>
    </row>
    <row r="99" spans="1:15" ht="17.399999999999999" customHeight="1" x14ac:dyDescent="0.25">
      <c r="A99" s="88"/>
      <c r="B99" s="89"/>
      <c r="C99" s="99"/>
      <c r="D99" s="88"/>
      <c r="E99" s="94"/>
      <c r="F99" s="95"/>
      <c r="G99" s="96"/>
      <c r="J99" s="24">
        <v>3601</v>
      </c>
      <c r="K99" s="80"/>
      <c r="L99">
        <f t="shared" si="4"/>
        <v>0</v>
      </c>
      <c r="M99" s="79"/>
      <c r="N99" s="81">
        <f t="shared" si="3"/>
        <v>0</v>
      </c>
      <c r="O99" s="79"/>
    </row>
    <row r="100" spans="1:15" ht="17.399999999999999" customHeight="1" x14ac:dyDescent="0.25">
      <c r="A100" s="88"/>
      <c r="B100" s="89"/>
      <c r="C100" s="99"/>
      <c r="D100" s="88"/>
      <c r="E100" s="94"/>
      <c r="F100" s="95"/>
      <c r="G100" s="96"/>
      <c r="J100" s="24">
        <v>3601</v>
      </c>
      <c r="K100" s="80"/>
      <c r="L100">
        <f t="shared" si="4"/>
        <v>0</v>
      </c>
      <c r="M100" s="79"/>
      <c r="N100" s="81">
        <f t="shared" si="3"/>
        <v>0</v>
      </c>
      <c r="O100" s="79"/>
    </row>
  </sheetData>
  <sheetProtection algorithmName="SHA-512" hashValue="RkGQwzOog9bXt/i5jCgAzyzN6holukqVmqUWSVfWwBqsY8idH5LeuqX4ytEe+TmEd960BIkcucHoaofqEtmjsQ==" saltValue="aB882MXKW7z6Kbbgu9v8Yw==" spinCount="100000" sheet="1" formatColumns="0" formatRows="0" selectLockedCells="1"/>
  <phoneticPr fontId="9" type="noConversion"/>
  <dataValidations count="1">
    <dataValidation type="whole" allowBlank="1" showInputMessage="1" showErrorMessage="1" sqref="F2:F100" xr:uid="{19FAC385-FE5B-4A29-9C95-6272D1BAB7F2}">
      <formula1>30000</formula1>
      <formula2>2000000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775E24-4D34-42E5-A859-442ACC27C6FC}">
          <x14:formula1>
            <xm:f>'3.6 BUDGET TOTAL '!$A$15:$A$18</xm:f>
          </x14:formula1>
          <xm:sqref>C2:C100</xm:sqref>
        </x14:dataValidation>
        <x14:dataValidation type="list" allowBlank="1" showInputMessage="1" showErrorMessage="1" xr:uid="{6511468B-DD5D-42CB-ACA4-706A917DBD6D}">
          <x14:formula1>
            <xm:f>'3.1 Composition portefeuille'!$B$2:$B$5</xm:f>
          </x14:formula1>
          <xm:sqref>A2:A100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BA0D-382A-4AEB-A991-2A97EC7D8430}">
  <dimension ref="A1:E33"/>
  <sheetViews>
    <sheetView zoomScale="70" zoomScaleNormal="70" workbookViewId="0">
      <selection activeCell="L14" sqref="L14"/>
    </sheetView>
  </sheetViews>
  <sheetFormatPr baseColWidth="10" defaultColWidth="10.88671875" defaultRowHeight="20.25" customHeight="1" x14ac:dyDescent="0.25"/>
  <cols>
    <col min="1" max="1" width="44.6640625" style="17" customWidth="1"/>
    <col min="2" max="2" width="24.21875" style="22" customWidth="1"/>
    <col min="3" max="5" width="24.21875" style="17" customWidth="1"/>
    <col min="6" max="16384" width="10.88671875" style="17"/>
  </cols>
  <sheetData>
    <row r="1" spans="1:5" ht="19.95" customHeight="1" thickBot="1" x14ac:dyDescent="0.3"/>
    <row r="2" spans="1:5" ht="34.950000000000003" customHeight="1" thickBot="1" x14ac:dyDescent="0.3">
      <c r="A2" s="18"/>
      <c r="B2" s="147">
        <f>'3.1 Composition portefeuille'!B2</f>
        <v>0</v>
      </c>
      <c r="C2" s="148">
        <f>'3.1 Composition portefeuille'!B3</f>
        <v>0</v>
      </c>
      <c r="D2" s="148">
        <f>'3.1 Composition portefeuille'!B4</f>
        <v>0</v>
      </c>
      <c r="E2" s="149">
        <f>'3.1 Composition portefeuille'!B5</f>
        <v>0</v>
      </c>
    </row>
    <row r="3" spans="1:5" ht="15.6" x14ac:dyDescent="0.25">
      <c r="A3" s="70" t="s">
        <v>5</v>
      </c>
      <c r="B3" s="145"/>
      <c r="C3" s="146"/>
      <c r="D3" s="146"/>
      <c r="E3" s="38"/>
    </row>
    <row r="4" spans="1:5" ht="15" x14ac:dyDescent="0.25">
      <c r="A4" s="71" t="s">
        <v>43</v>
      </c>
      <c r="B4" s="39">
        <f>SUMIFS('3.2 Personnel'!$L$2:$L$100,'3.2 Personnel'!$A$2:$A$100,'3.6 BUDGET TOTAL '!B$2,'3.2 Personnel'!$C$2:$C$100,'3.6 BUDGET TOTAL '!$A4)</f>
        <v>0</v>
      </c>
      <c r="C4" s="40">
        <f>SUMIFS('3.2 Personnel'!$L$2:$L$100,'3.2 Personnel'!$A$2:$A$100,'3.6 BUDGET TOTAL '!C$2,'3.2 Personnel'!$C$2:$C$100,'3.6 BUDGET TOTAL '!$A4)</f>
        <v>0</v>
      </c>
      <c r="D4" s="40">
        <f>SUMIFS('3.2 Personnel'!$L$2:$L$100,'3.2 Personnel'!$A$2:$A$100,'3.6 BUDGET TOTAL '!D$2,'3.2 Personnel'!$C$2:$C$100,'3.6 BUDGET TOTAL '!$A4)</f>
        <v>0</v>
      </c>
      <c r="E4" s="41">
        <f>SUMIFS('3.2 Personnel'!$L$2:$L$100,'3.2 Personnel'!$A$2:$A$100,'3.6 BUDGET TOTAL '!E$2,'3.2 Personnel'!$C$2:$C$100,'3.6 BUDGET TOTAL '!$A4)</f>
        <v>0</v>
      </c>
    </row>
    <row r="5" spans="1:5" ht="15" x14ac:dyDescent="0.25">
      <c r="A5" s="71" t="s">
        <v>0</v>
      </c>
      <c r="B5" s="39">
        <f>SUMIFS('3.2 Personnel'!$L$2:$L$100,'3.2 Personnel'!$A$2:$A$100,'3.6 BUDGET TOTAL '!B$2,'3.2 Personnel'!$C$2:$C$100,'3.6 BUDGET TOTAL '!$A5)</f>
        <v>0</v>
      </c>
      <c r="C5" s="40">
        <f>SUMIFS('3.2 Personnel'!$L$2:$L$100,'3.2 Personnel'!$A$2:$A$100,'3.6 BUDGET TOTAL '!C$2,'3.2 Personnel'!$C$2:$C$100,'3.6 BUDGET TOTAL '!$A5)</f>
        <v>0</v>
      </c>
      <c r="D5" s="40">
        <f>SUMIFS('3.2 Personnel'!$L$2:$L$100,'3.2 Personnel'!$A$2:$A$100,'3.6 BUDGET TOTAL '!D$2,'3.2 Personnel'!$C$2:$C$100,'3.6 BUDGET TOTAL '!$A5)</f>
        <v>0</v>
      </c>
      <c r="E5" s="41">
        <f>SUMIFS('3.2 Personnel'!$L$2:$L$100,'3.2 Personnel'!$A$2:$A$100,'3.6 BUDGET TOTAL '!E$2,'3.2 Personnel'!$C$2:$C$100,'3.6 BUDGET TOTAL '!$A5)</f>
        <v>0</v>
      </c>
    </row>
    <row r="6" spans="1:5" ht="15" x14ac:dyDescent="0.25">
      <c r="A6" s="72" t="s">
        <v>1</v>
      </c>
      <c r="B6" s="39">
        <f>SUMIFS('3.2 Personnel'!$L$2:$L$100,'3.2 Personnel'!$A$2:$A$100,'3.6 BUDGET TOTAL '!B$2,'3.2 Personnel'!$C$2:$C$100,'3.6 BUDGET TOTAL '!$A6)</f>
        <v>0</v>
      </c>
      <c r="C6" s="40">
        <f>SUMIFS('3.2 Personnel'!$L$2:$L$100,'3.2 Personnel'!$A$2:$A$100,'3.6 BUDGET TOTAL '!C$2,'3.2 Personnel'!$C$2:$C$100,'3.6 BUDGET TOTAL '!$A6)</f>
        <v>0</v>
      </c>
      <c r="D6" s="40">
        <f>SUMIFS('3.2 Personnel'!$L$2:$L$100,'3.2 Personnel'!$A$2:$A$100,'3.6 BUDGET TOTAL '!D$2,'3.2 Personnel'!$C$2:$C$100,'3.6 BUDGET TOTAL '!$A6)</f>
        <v>0</v>
      </c>
      <c r="E6" s="41">
        <f>SUMIFS('3.2 Personnel'!$L$2:$L$100,'3.2 Personnel'!$A$2:$A$100,'3.6 BUDGET TOTAL '!E$2,'3.2 Personnel'!$C$2:$C$100,'3.6 BUDGET TOTAL '!$A6)</f>
        <v>0</v>
      </c>
    </row>
    <row r="7" spans="1:5" ht="15.6" thickBot="1" x14ac:dyDescent="0.3">
      <c r="A7" s="72" t="s">
        <v>4</v>
      </c>
      <c r="B7" s="39">
        <f>SUMIFS('3.2 Personnel'!$L$2:$L$100,'3.2 Personnel'!$A$2:$A$100,'3.6 BUDGET TOTAL '!B$2,'3.2 Personnel'!$C$2:$C$100,'3.6 BUDGET TOTAL '!$A7)</f>
        <v>0</v>
      </c>
      <c r="C7" s="40">
        <f>SUMIFS('3.2 Personnel'!$L$2:$L$100,'3.2 Personnel'!$A$2:$A$100,'3.6 BUDGET TOTAL '!C$2,'3.2 Personnel'!$C$2:$C$100,'3.6 BUDGET TOTAL '!$A7)</f>
        <v>0</v>
      </c>
      <c r="D7" s="40">
        <f>SUMIFS('3.2 Personnel'!$L$2:$L$100,'3.2 Personnel'!$A$2:$A$100,'3.6 BUDGET TOTAL '!D$2,'3.2 Personnel'!$C$2:$C$100,'3.6 BUDGET TOTAL '!$A7)</f>
        <v>0</v>
      </c>
      <c r="E7" s="41">
        <f>SUMIFS('3.2 Personnel'!$L$2:$L$100,'3.2 Personnel'!$A$2:$A$100,'3.6 BUDGET TOTAL '!E$2,'3.2 Personnel'!$C$2:$C$100,'3.6 BUDGET TOTAL '!$A7)</f>
        <v>0</v>
      </c>
    </row>
    <row r="8" spans="1:5" ht="16.2" thickTop="1" x14ac:dyDescent="0.25">
      <c r="A8" s="73" t="s">
        <v>10</v>
      </c>
      <c r="B8" s="45">
        <f>SUM(B4:B7)</f>
        <v>0</v>
      </c>
      <c r="C8" s="46">
        <f t="shared" ref="C8:E8" si="0">SUM(C4:C7)</f>
        <v>0</v>
      </c>
      <c r="D8" s="46">
        <f t="shared" si="0"/>
        <v>0</v>
      </c>
      <c r="E8" s="51">
        <f t="shared" si="0"/>
        <v>0</v>
      </c>
    </row>
    <row r="9" spans="1:5" ht="15.6" x14ac:dyDescent="0.25">
      <c r="A9" s="74" t="s">
        <v>111</v>
      </c>
      <c r="B9" s="49"/>
      <c r="C9" s="35"/>
      <c r="D9" s="35"/>
      <c r="E9" s="50"/>
    </row>
    <row r="10" spans="1:5" ht="15" x14ac:dyDescent="0.25">
      <c r="A10" s="72" t="s">
        <v>133</v>
      </c>
      <c r="B10" s="39">
        <f>SUMIFS('3.3 Démos-protos (&gt;30k€)'!$E$2:$E$100,'3.3 Démos-protos (&gt;30k€)'!$A$2:$A$100,'3.6 BUDGET TOTAL '!B$2,'3.3 Démos-protos (&gt;30k€)'!$C$2:$C$100,'3.6 BUDGET TOTAL '!$A10)</f>
        <v>0</v>
      </c>
      <c r="C10" s="40">
        <f>SUMIFS('3.3 Démos-protos (&gt;30k€)'!$E$2:$E$100,'3.3 Démos-protos (&gt;30k€)'!$A$2:$A$100,'3.6 BUDGET TOTAL '!C$2,'3.3 Démos-protos (&gt;30k€)'!$C$2:$C$100,'3.6 BUDGET TOTAL '!$A10)</f>
        <v>0</v>
      </c>
      <c r="D10" s="40">
        <f>SUMIFS('3.3 Démos-protos (&gt;30k€)'!$E$2:$E$100,'3.3 Démos-protos (&gt;30k€)'!$A$2:$A$100,'3.6 BUDGET TOTAL '!D$2,'3.3 Démos-protos (&gt;30k€)'!$C$2:$C$100,'3.6 BUDGET TOTAL '!$A10)</f>
        <v>0</v>
      </c>
      <c r="E10" s="41">
        <f>SUMIFS('3.3 Démos-protos (&gt;30k€)'!$E$2:$E$100,'3.3 Démos-protos (&gt;30k€)'!$A$2:$A$100,'3.6 BUDGET TOTAL '!E$2,'3.3 Démos-protos (&gt;30k€)'!$C$2:$C$100,'3.6 BUDGET TOTAL '!$A10)</f>
        <v>0</v>
      </c>
    </row>
    <row r="11" spans="1:5" ht="15" customHeight="1" x14ac:dyDescent="0.25">
      <c r="A11" s="72" t="s">
        <v>134</v>
      </c>
      <c r="B11" s="39">
        <f>SUMIFS('3.3 Démos-protos (&gt;30k€)'!$E$2:$E$100,'3.3 Démos-protos (&gt;30k€)'!$A$2:$A$100,'3.6 BUDGET TOTAL '!B$2,'3.3 Démos-protos (&gt;30k€)'!$C$2:$C$100,'3.6 BUDGET TOTAL '!$A11)</f>
        <v>0</v>
      </c>
      <c r="C11" s="40">
        <f>SUMIFS('3.3 Démos-protos (&gt;30k€)'!$E$2:$E$100,'3.3 Démos-protos (&gt;30k€)'!$A$2:$A$100,'3.6 BUDGET TOTAL '!C$2,'3.3 Démos-protos (&gt;30k€)'!$C$2:$C$100,'3.6 BUDGET TOTAL '!$A11)</f>
        <v>0</v>
      </c>
      <c r="D11" s="40">
        <f>SUMIFS('3.3 Démos-protos (&gt;30k€)'!$E$2:$E$100,'3.3 Démos-protos (&gt;30k€)'!$A$2:$A$100,'3.6 BUDGET TOTAL '!D$2,'3.3 Démos-protos (&gt;30k€)'!$C$2:$C$100,'3.6 BUDGET TOTAL '!$A11)</f>
        <v>0</v>
      </c>
      <c r="E11" s="41">
        <f>SUMIFS('3.3 Démos-protos (&gt;30k€)'!$E$2:$E$100,'3.3 Démos-protos (&gt;30k€)'!$A$2:$A$100,'3.6 BUDGET TOTAL '!E$2,'3.3 Démos-protos (&gt;30k€)'!$C$2:$C$100,'3.6 BUDGET TOTAL '!$A11)</f>
        <v>0</v>
      </c>
    </row>
    <row r="12" spans="1:5" ht="16.2" thickBot="1" x14ac:dyDescent="0.3">
      <c r="A12" s="106" t="s">
        <v>135</v>
      </c>
      <c r="B12" s="39">
        <f>SUMIFS('3.4 Couts-pertes prod (&gt;30k€)'!$D$2:$D$100,'3.4 Couts-pertes prod (&gt;30k€)'!$A$2:$A$100,B$2)</f>
        <v>0</v>
      </c>
      <c r="C12" s="40">
        <f>SUMIFS('3.4 Couts-pertes prod (&gt;30k€)'!$D$2:$D$100,'3.4 Couts-pertes prod (&gt;30k€)'!$A$2:$A$100,C$2)</f>
        <v>0</v>
      </c>
      <c r="D12" s="40">
        <f>SUMIFS('3.4 Couts-pertes prod (&gt;30k€)'!$D$2:$D$100,'3.4 Couts-pertes prod (&gt;30k€)'!$A$2:$A$100,D$2)</f>
        <v>0</v>
      </c>
      <c r="E12" s="41">
        <f>SUMIFS('3.4 Couts-pertes prod (&gt;30k€)'!$D$2:$D$100,'3.4 Couts-pertes prod (&gt;30k€)'!$A$2:$A$100,E$2)</f>
        <v>0</v>
      </c>
    </row>
    <row r="13" spans="1:5" ht="16.2" thickTop="1" x14ac:dyDescent="0.25">
      <c r="A13" s="73" t="s">
        <v>11</v>
      </c>
      <c r="B13" s="45">
        <f>SUM(B10:B12)</f>
        <v>0</v>
      </c>
      <c r="C13" s="46">
        <f t="shared" ref="C13:D13" si="1">SUM(C10:C12)</f>
        <v>0</v>
      </c>
      <c r="D13" s="46">
        <f t="shared" si="1"/>
        <v>0</v>
      </c>
      <c r="E13" s="51">
        <f>SUM(E10:E12)</f>
        <v>0</v>
      </c>
    </row>
    <row r="14" spans="1:5" s="20" customFormat="1" ht="15.6" x14ac:dyDescent="0.25">
      <c r="A14" s="74" t="s">
        <v>8</v>
      </c>
      <c r="B14" s="49"/>
      <c r="C14" s="35"/>
      <c r="D14" s="35"/>
      <c r="E14" s="50"/>
    </row>
    <row r="15" spans="1:5" s="20" customFormat="1" ht="15" customHeight="1" x14ac:dyDescent="0.25">
      <c r="A15" s="72" t="s">
        <v>61</v>
      </c>
      <c r="B15" s="39">
        <f>SUMIFS('3.5 Sous-traitances (&gt;30k€)'!$F$2:$F$100,'3.5 Sous-traitances (&gt;30k€)'!$A$2:$A$100,'3.6 BUDGET TOTAL '!B$2,'3.5 Sous-traitances (&gt;30k€)'!$C$2:$C$100,'3.6 BUDGET TOTAL '!$A15)</f>
        <v>0</v>
      </c>
      <c r="C15" s="40">
        <f>SUMIFS('3.5 Sous-traitances (&gt;30k€)'!$F$2:$F$100,'3.5 Sous-traitances (&gt;30k€)'!$A$2:$A$100,'3.6 BUDGET TOTAL '!C$2,'3.5 Sous-traitances (&gt;30k€)'!$C$2:$C$100,'3.6 BUDGET TOTAL '!$A15)</f>
        <v>0</v>
      </c>
      <c r="D15" s="40">
        <f>SUMIFS('3.5 Sous-traitances (&gt;30k€)'!$F$2:$F$100,'3.5 Sous-traitances (&gt;30k€)'!$A$2:$A$100,'3.6 BUDGET TOTAL '!D$2,'3.5 Sous-traitances (&gt;30k€)'!$C$2:$C$100,'3.6 BUDGET TOTAL '!$A15)</f>
        <v>0</v>
      </c>
      <c r="E15" s="41">
        <f>SUMIFS('3.5 Sous-traitances (&gt;30k€)'!$F$2:$F$100,'3.5 Sous-traitances (&gt;30k€)'!$A$2:$A$100,'3.6 BUDGET TOTAL '!E$2,'3.5 Sous-traitances (&gt;30k€)'!$C$2:$C$100,'3.6 BUDGET TOTAL '!$A15)</f>
        <v>0</v>
      </c>
    </row>
    <row r="16" spans="1:5" s="20" customFormat="1" ht="15" customHeight="1" x14ac:dyDescent="0.25">
      <c r="A16" s="72" t="s">
        <v>108</v>
      </c>
      <c r="B16" s="39">
        <f>SUMIFS('3.5 Sous-traitances (&gt;30k€)'!$F$2:$F$100,'3.5 Sous-traitances (&gt;30k€)'!$A$2:$A$100,'3.6 BUDGET TOTAL '!B$2,'3.5 Sous-traitances (&gt;30k€)'!$C$2:$C$100,'3.6 BUDGET TOTAL '!$A16)</f>
        <v>0</v>
      </c>
      <c r="C16" s="40">
        <f>SUMIFS('3.5 Sous-traitances (&gt;30k€)'!$F$2:$F$100,'3.5 Sous-traitances (&gt;30k€)'!$A$2:$A$100,'3.6 BUDGET TOTAL '!C$2,'3.5 Sous-traitances (&gt;30k€)'!$C$2:$C$100,'3.6 BUDGET TOTAL '!$A16)</f>
        <v>0</v>
      </c>
      <c r="D16" s="40">
        <f>SUMIFS('3.5 Sous-traitances (&gt;30k€)'!$F$2:$F$100,'3.5 Sous-traitances (&gt;30k€)'!$A$2:$A$100,'3.6 BUDGET TOTAL '!D$2,'3.5 Sous-traitances (&gt;30k€)'!$C$2:$C$100,'3.6 BUDGET TOTAL '!$A16)</f>
        <v>0</v>
      </c>
      <c r="E16" s="41">
        <f>SUMIFS('3.5 Sous-traitances (&gt;30k€)'!$F$2:$F$100,'3.5 Sous-traitances (&gt;30k€)'!$A$2:$A$100,'3.6 BUDGET TOTAL '!E$2,'3.5 Sous-traitances (&gt;30k€)'!$C$2:$C$100,'3.6 BUDGET TOTAL '!$A16)</f>
        <v>0</v>
      </c>
    </row>
    <row r="17" spans="1:5" ht="15" customHeight="1" x14ac:dyDescent="0.25">
      <c r="A17" s="72" t="s">
        <v>38</v>
      </c>
      <c r="B17" s="39">
        <f>SUMIFS('3.5 Sous-traitances (&gt;30k€)'!$F$2:$F$100,'3.5 Sous-traitances (&gt;30k€)'!$A$2:$A$100,'3.6 BUDGET TOTAL '!B$2,'3.5 Sous-traitances (&gt;30k€)'!$C$2:$C$100,'3.6 BUDGET TOTAL '!$A17)</f>
        <v>0</v>
      </c>
      <c r="C17" s="40">
        <f>SUMIFS('3.5 Sous-traitances (&gt;30k€)'!$F$2:$F$100,'3.5 Sous-traitances (&gt;30k€)'!$A$2:$A$100,'3.6 BUDGET TOTAL '!C$2,'3.5 Sous-traitances (&gt;30k€)'!$C$2:$C$100,'3.6 BUDGET TOTAL '!$A17)</f>
        <v>0</v>
      </c>
      <c r="D17" s="40">
        <f>SUMIFS('3.5 Sous-traitances (&gt;30k€)'!$F$2:$F$100,'3.5 Sous-traitances (&gt;30k€)'!$A$2:$A$100,'3.6 BUDGET TOTAL '!D$2,'3.5 Sous-traitances (&gt;30k€)'!$C$2:$C$100,'3.6 BUDGET TOTAL '!$A17)</f>
        <v>0</v>
      </c>
      <c r="E17" s="41">
        <f>SUMIFS('3.5 Sous-traitances (&gt;30k€)'!$F$2:$F$100,'3.5 Sous-traitances (&gt;30k€)'!$A$2:$A$100,'3.6 BUDGET TOTAL '!E$2,'3.5 Sous-traitances (&gt;30k€)'!$C$2:$C$100,'3.6 BUDGET TOTAL '!$A17)</f>
        <v>0</v>
      </c>
    </row>
    <row r="18" spans="1:5" ht="15" customHeight="1" thickBot="1" x14ac:dyDescent="0.3">
      <c r="A18" s="72" t="s">
        <v>6</v>
      </c>
      <c r="B18" s="43">
        <f>SUMIFS('3.5 Sous-traitances (&gt;30k€)'!$F$2:$F$100,'3.5 Sous-traitances (&gt;30k€)'!$A$2:$A$100,'3.6 BUDGET TOTAL '!B$2,'3.5 Sous-traitances (&gt;30k€)'!$C$2:$C$100,'3.6 BUDGET TOTAL '!$A18)</f>
        <v>0</v>
      </c>
      <c r="C18" s="44">
        <f>SUMIFS('3.5 Sous-traitances (&gt;30k€)'!$F$2:$F$100,'3.5 Sous-traitances (&gt;30k€)'!$A$2:$A$100,'3.6 BUDGET TOTAL '!C$2,'3.5 Sous-traitances (&gt;30k€)'!$C$2:$C$100,'3.6 BUDGET TOTAL '!$A18)</f>
        <v>0</v>
      </c>
      <c r="D18" s="44">
        <f>SUMIFS('3.5 Sous-traitances (&gt;30k€)'!$F$2:$F$100,'3.5 Sous-traitances (&gt;30k€)'!$A$2:$A$100,'3.6 BUDGET TOTAL '!D$2,'3.5 Sous-traitances (&gt;30k€)'!$C$2:$C$100,'3.6 BUDGET TOTAL '!$A18)</f>
        <v>0</v>
      </c>
      <c r="E18" s="42">
        <f>SUMIFS('3.5 Sous-traitances (&gt;30k€)'!$F$2:$F$100,'3.5 Sous-traitances (&gt;30k€)'!$A$2:$A$100,'3.6 BUDGET TOTAL '!E$2,'3.5 Sous-traitances (&gt;30k€)'!$C$2:$C$100,'3.6 BUDGET TOTAL '!$A18)</f>
        <v>0</v>
      </c>
    </row>
    <row r="19" spans="1:5" ht="16.2" thickTop="1" x14ac:dyDescent="0.25">
      <c r="A19" s="73" t="s">
        <v>12</v>
      </c>
      <c r="B19" s="48">
        <f t="shared" ref="B19:E19" si="2">SUM(B15:B18)</f>
        <v>0</v>
      </c>
      <c r="C19" s="34">
        <f t="shared" si="2"/>
        <v>0</v>
      </c>
      <c r="D19" s="34">
        <f t="shared" si="2"/>
        <v>0</v>
      </c>
      <c r="E19" s="47">
        <f t="shared" si="2"/>
        <v>0</v>
      </c>
    </row>
    <row r="20" spans="1:5" s="20" customFormat="1" ht="16.2" thickBot="1" x14ac:dyDescent="0.3">
      <c r="A20" s="75" t="s">
        <v>37</v>
      </c>
      <c r="B20" s="43">
        <f>ROUND((B8+B13+B19)*0.25,2)</f>
        <v>0</v>
      </c>
      <c r="C20" s="44">
        <f t="shared" ref="C20:E20" si="3">ROUND((C8+C13+C19)*0.25,2)</f>
        <v>0</v>
      </c>
      <c r="D20" s="44">
        <f t="shared" si="3"/>
        <v>0</v>
      </c>
      <c r="E20" s="42">
        <f t="shared" si="3"/>
        <v>0</v>
      </c>
    </row>
    <row r="21" spans="1:5" ht="16.8" thickTop="1" thickBot="1" x14ac:dyDescent="0.3">
      <c r="A21" s="73" t="s">
        <v>36</v>
      </c>
      <c r="B21" s="52">
        <f t="shared" ref="B21:E21" si="4">B20</f>
        <v>0</v>
      </c>
      <c r="C21" s="53">
        <f t="shared" si="4"/>
        <v>0</v>
      </c>
      <c r="D21" s="53">
        <f t="shared" si="4"/>
        <v>0</v>
      </c>
      <c r="E21" s="54">
        <f t="shared" si="4"/>
        <v>0</v>
      </c>
    </row>
    <row r="22" spans="1:5" ht="30" customHeight="1" thickBot="1" x14ac:dyDescent="0.3">
      <c r="A22" s="76" t="s">
        <v>13</v>
      </c>
      <c r="B22" s="55">
        <f>B8+B13+B19+B21</f>
        <v>0</v>
      </c>
      <c r="C22" s="56">
        <f t="shared" ref="C22:E22" si="5">C8+C13+C19+C21</f>
        <v>0</v>
      </c>
      <c r="D22" s="56">
        <f t="shared" si="5"/>
        <v>0</v>
      </c>
      <c r="E22" s="57">
        <f t="shared" si="5"/>
        <v>0</v>
      </c>
    </row>
    <row r="23" spans="1:5" s="20" customFormat="1" ht="16.2" thickBot="1" x14ac:dyDescent="0.3">
      <c r="A23" s="19"/>
      <c r="B23" s="58"/>
      <c r="C23" s="58"/>
      <c r="D23" s="58"/>
      <c r="E23" s="58"/>
    </row>
    <row r="24" spans="1:5" s="21" customFormat="1" ht="15" customHeight="1" x14ac:dyDescent="0.25">
      <c r="A24" s="67" t="s">
        <v>109</v>
      </c>
      <c r="B24" s="108" t="e">
        <f>B22*B26/100</f>
        <v>#N/A</v>
      </c>
      <c r="C24" s="59" t="e">
        <f>C22*C26/100</f>
        <v>#N/A</v>
      </c>
      <c r="D24" s="59" t="e">
        <f>D22*D26/100</f>
        <v>#N/A</v>
      </c>
      <c r="E24" s="109" t="e">
        <f>E22*E26/100</f>
        <v>#N/A</v>
      </c>
    </row>
    <row r="25" spans="1:5" ht="22.2" customHeight="1" x14ac:dyDescent="0.25">
      <c r="A25" s="68" t="s">
        <v>9</v>
      </c>
      <c r="B25" s="60">
        <f>'3.1 Composition portefeuille'!D2</f>
        <v>0</v>
      </c>
      <c r="C25" s="61">
        <f>'3.1 Composition portefeuille'!D3</f>
        <v>0</v>
      </c>
      <c r="D25" s="61">
        <f>'3.1 Composition portefeuille'!D4</f>
        <v>0</v>
      </c>
      <c r="E25" s="110">
        <f>'3.1 Composition portefeuille'!D5</f>
        <v>0</v>
      </c>
    </row>
    <row r="26" spans="1:5" ht="15" x14ac:dyDescent="0.25">
      <c r="A26" s="68" t="s">
        <v>60</v>
      </c>
      <c r="B26" s="111" t="e">
        <f>VLOOKUP(B25,Listes!$I$3:$J$6,2,FALSE)</f>
        <v>#N/A</v>
      </c>
      <c r="C26" s="62" t="e">
        <f>VLOOKUP(C25,Listes!$I$3:$J$6,2,FALSE)</f>
        <v>#N/A</v>
      </c>
      <c r="D26" s="62" t="e">
        <f>VLOOKUP(D25,Listes!$I$3:$J$6,2,FALSE)</f>
        <v>#N/A</v>
      </c>
      <c r="E26" s="112" t="e">
        <f>VLOOKUP(E25,Listes!$I$3:$J$6,2,FALSE)</f>
        <v>#N/A</v>
      </c>
    </row>
    <row r="27" spans="1:5" ht="16.2" thickBot="1" x14ac:dyDescent="0.3">
      <c r="A27" s="69" t="s">
        <v>7</v>
      </c>
      <c r="B27" s="113" t="e">
        <f>B22-B24</f>
        <v>#N/A</v>
      </c>
      <c r="C27" s="63" t="e">
        <f>C22-C24</f>
        <v>#N/A</v>
      </c>
      <c r="D27" s="63" t="e">
        <f>D22-D24</f>
        <v>#N/A</v>
      </c>
      <c r="E27" s="114" t="e">
        <f>E22-E24</f>
        <v>#N/A</v>
      </c>
    </row>
    <row r="28" spans="1:5" ht="15" customHeight="1" x14ac:dyDescent="0.25">
      <c r="B28" s="64"/>
      <c r="C28" s="64"/>
      <c r="D28" s="65"/>
      <c r="E28" s="65"/>
    </row>
    <row r="29" spans="1:5" ht="30" customHeight="1" thickBot="1" x14ac:dyDescent="0.3">
      <c r="B29" s="64"/>
      <c r="C29" s="64"/>
      <c r="D29" s="65"/>
      <c r="E29" s="65"/>
    </row>
    <row r="30" spans="1:5" ht="31.95" customHeight="1" thickBot="1" x14ac:dyDescent="0.3">
      <c r="A30" s="66" t="s">
        <v>35</v>
      </c>
      <c r="B30" s="123">
        <f>SUM(B22:E22)</f>
        <v>0</v>
      </c>
      <c r="C30" s="124"/>
      <c r="D30" s="124"/>
      <c r="E30" s="125"/>
    </row>
    <row r="31" spans="1:5" ht="31.95" customHeight="1" thickBot="1" x14ac:dyDescent="0.3">
      <c r="A31" s="107" t="s">
        <v>137</v>
      </c>
      <c r="B31" s="123" t="e">
        <f>SUM(B24:E24)</f>
        <v>#N/A</v>
      </c>
      <c r="C31" s="126"/>
      <c r="D31" s="126"/>
      <c r="E31" s="127"/>
    </row>
    <row r="32" spans="1:5" ht="20.25" customHeight="1" thickBot="1" x14ac:dyDescent="0.3">
      <c r="A32" s="107" t="s">
        <v>34</v>
      </c>
      <c r="B32" s="120" t="e">
        <f>B22/$B$30</f>
        <v>#DIV/0!</v>
      </c>
      <c r="C32" s="121" t="e">
        <f t="shared" ref="C32:E32" si="6">C22/$B$30</f>
        <v>#DIV/0!</v>
      </c>
      <c r="D32" s="121" t="e">
        <f t="shared" si="6"/>
        <v>#DIV/0!</v>
      </c>
      <c r="E32" s="122" t="e">
        <f t="shared" si="6"/>
        <v>#DIV/0!</v>
      </c>
    </row>
    <row r="33" spans="1:5" ht="20.25" customHeight="1" thickBot="1" x14ac:dyDescent="0.3">
      <c r="A33" s="107" t="s">
        <v>136</v>
      </c>
      <c r="B33" s="115" t="e">
        <f>B24/($B$31)</f>
        <v>#N/A</v>
      </c>
      <c r="C33" s="116" t="e">
        <f t="shared" ref="C33:E33" si="7">C24/($B$31)</f>
        <v>#N/A</v>
      </c>
      <c r="D33" s="116" t="e">
        <f t="shared" si="7"/>
        <v>#N/A</v>
      </c>
      <c r="E33" s="117" t="e">
        <f t="shared" si="7"/>
        <v>#N/A</v>
      </c>
    </row>
  </sheetData>
  <sheetProtection algorithmName="SHA-512" hashValue="RZl9X964rLgg+w+YoZvzqRsYMq7/P1WkghaoyGVxxpeqxGUWrI4qk4OBLACdXZ6xnuQW9MvoipSWatTLm9h+0w==" saltValue="wqjH3xt/P8mIzNT84Bce7A==" spinCount="100000" sheet="1" selectLockedCells="1" selectUnlockedCells="1"/>
  <mergeCells count="6">
    <mergeCell ref="B32"/>
    <mergeCell ref="C32"/>
    <mergeCell ref="D32"/>
    <mergeCell ref="E32"/>
    <mergeCell ref="B30:E30"/>
    <mergeCell ref="B31:E31"/>
  </mergeCells>
  <phoneticPr fontId="9" type="noConversion"/>
  <conditionalFormatting sqref="B32:E32">
    <cfRule type="cellIs" dxfId="3" priority="3" operator="greaterThan">
      <formula>0.7</formula>
    </cfRule>
    <cfRule type="cellIs" dxfId="2" priority="4" operator="between">
      <formula>0%</formula>
      <formula>70%</formula>
    </cfRule>
  </conditionalFormatting>
  <conditionalFormatting sqref="B33:E33">
    <cfRule type="cellIs" dxfId="1" priority="1" operator="greaterThan">
      <formula>0.7</formula>
    </cfRule>
    <cfRule type="cellIs" dxfId="0" priority="2" operator="between">
      <formula>0%</formula>
      <formula>70%</formula>
    </cfRule>
  </conditionalFormatting>
  <pageMargins left="0.70866141732283472" right="0.70866141732283472" top="0.55118110236220474" bottom="0.55118110236220474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2"/>
  <sheetViews>
    <sheetView zoomScaleNormal="100" workbookViewId="0">
      <selection activeCell="I7" sqref="I7"/>
    </sheetView>
  </sheetViews>
  <sheetFormatPr baseColWidth="10" defaultColWidth="11.44140625" defaultRowHeight="13.2" x14ac:dyDescent="0.25"/>
  <cols>
    <col min="1" max="1" width="39.44140625" style="1" bestFit="1" customWidth="1"/>
    <col min="2" max="2" width="20.88671875" style="1" bestFit="1" customWidth="1"/>
    <col min="3" max="3" width="24.109375" style="1" bestFit="1" customWidth="1"/>
    <col min="4" max="4" width="26" style="1" bestFit="1" customWidth="1"/>
    <col min="5" max="5" width="23" style="1" bestFit="1" customWidth="1"/>
    <col min="6" max="16384" width="11.44140625" style="1"/>
  </cols>
  <sheetData>
    <row r="1" spans="1:14" ht="15.6" customHeight="1" x14ac:dyDescent="0.25">
      <c r="A1" s="139" t="s">
        <v>32</v>
      </c>
      <c r="B1" s="139"/>
      <c r="C1" s="139"/>
      <c r="D1" s="139"/>
      <c r="E1" s="139"/>
      <c r="G1" s="128" t="s">
        <v>110</v>
      </c>
      <c r="H1" s="129"/>
      <c r="I1" s="129"/>
      <c r="J1" s="130"/>
      <c r="K1" s="12"/>
      <c r="L1" s="12"/>
      <c r="M1" s="12"/>
      <c r="N1" s="12"/>
    </row>
    <row r="2" spans="1:14" ht="12.75" customHeight="1" x14ac:dyDescent="0.25">
      <c r="A2" s="138" t="s">
        <v>14</v>
      </c>
      <c r="B2" s="138" t="s">
        <v>15</v>
      </c>
      <c r="C2" s="140" t="s">
        <v>26</v>
      </c>
      <c r="D2" s="141"/>
      <c r="E2" s="141"/>
      <c r="G2" s="131"/>
      <c r="H2" s="132"/>
      <c r="I2" s="132"/>
      <c r="J2" s="133"/>
      <c r="K2" s="12"/>
      <c r="L2" s="12"/>
      <c r="M2" s="12"/>
      <c r="N2" s="12"/>
    </row>
    <row r="3" spans="1:14" ht="15" x14ac:dyDescent="0.25">
      <c r="A3" s="138"/>
      <c r="B3" s="138"/>
      <c r="C3" s="13" t="s">
        <v>22</v>
      </c>
      <c r="D3" s="14" t="s">
        <v>23</v>
      </c>
      <c r="E3" s="14" t="s">
        <v>25</v>
      </c>
      <c r="G3" s="131"/>
      <c r="H3" s="132"/>
      <c r="I3" s="132"/>
      <c r="J3" s="133"/>
      <c r="K3" s="12"/>
      <c r="L3" s="12"/>
      <c r="M3" s="12"/>
      <c r="N3" s="12"/>
    </row>
    <row r="4" spans="1:14" ht="15" x14ac:dyDescent="0.25">
      <c r="A4" s="137" t="s">
        <v>19</v>
      </c>
      <c r="B4" s="3" t="s">
        <v>16</v>
      </c>
      <c r="C4" s="6" t="s">
        <v>24</v>
      </c>
      <c r="D4" s="6">
        <v>36.29</v>
      </c>
      <c r="E4" s="9">
        <v>38.049999999999997</v>
      </c>
      <c r="G4" s="131"/>
      <c r="H4" s="132"/>
      <c r="I4" s="132"/>
      <c r="J4" s="133"/>
      <c r="K4" s="12"/>
      <c r="L4" s="12"/>
      <c r="M4" s="12"/>
      <c r="N4" s="12"/>
    </row>
    <row r="5" spans="1:14" ht="15" x14ac:dyDescent="0.25">
      <c r="A5" s="137"/>
      <c r="B5" s="4" t="s">
        <v>17</v>
      </c>
      <c r="C5" s="7" t="s">
        <v>24</v>
      </c>
      <c r="D5" s="7">
        <v>38.82</v>
      </c>
      <c r="E5" s="10">
        <v>42.89</v>
      </c>
      <c r="G5" s="134"/>
      <c r="H5" s="135"/>
      <c r="I5" s="135"/>
      <c r="J5" s="136"/>
    </row>
    <row r="6" spans="1:14" ht="15" x14ac:dyDescent="0.25">
      <c r="A6" s="137"/>
      <c r="B6" s="5" t="s">
        <v>18</v>
      </c>
      <c r="C6" s="8" t="s">
        <v>24</v>
      </c>
      <c r="D6" s="8">
        <v>41.66</v>
      </c>
      <c r="E6" s="11">
        <v>45.45</v>
      </c>
    </row>
    <row r="7" spans="1:14" ht="15" x14ac:dyDescent="0.25">
      <c r="A7" s="137" t="s">
        <v>21</v>
      </c>
      <c r="B7" s="3" t="s">
        <v>16</v>
      </c>
      <c r="C7" s="6">
        <v>45.08</v>
      </c>
      <c r="D7" s="6">
        <v>41.72</v>
      </c>
      <c r="E7" s="9" t="s">
        <v>24</v>
      </c>
    </row>
    <row r="8" spans="1:14" ht="15" x14ac:dyDescent="0.25">
      <c r="A8" s="137"/>
      <c r="B8" s="4" t="s">
        <v>17</v>
      </c>
      <c r="C8" s="7">
        <v>55.76</v>
      </c>
      <c r="D8" s="7">
        <v>52.57</v>
      </c>
      <c r="E8" s="10" t="s">
        <v>24</v>
      </c>
    </row>
    <row r="9" spans="1:14" ht="15" x14ac:dyDescent="0.25">
      <c r="A9" s="137"/>
      <c r="B9" s="5" t="s">
        <v>18</v>
      </c>
      <c r="C9" s="8">
        <v>58.63</v>
      </c>
      <c r="D9" s="8">
        <v>62.52</v>
      </c>
      <c r="E9" s="11" t="s">
        <v>24</v>
      </c>
    </row>
    <row r="10" spans="1:14" ht="15" x14ac:dyDescent="0.25">
      <c r="A10" s="137" t="s">
        <v>20</v>
      </c>
      <c r="B10" s="3" t="s">
        <v>16</v>
      </c>
      <c r="C10" s="6">
        <v>57.22</v>
      </c>
      <c r="D10" s="6">
        <v>51.87</v>
      </c>
      <c r="E10" s="9" t="s">
        <v>24</v>
      </c>
    </row>
    <row r="11" spans="1:14" ht="15" x14ac:dyDescent="0.25">
      <c r="A11" s="137"/>
      <c r="B11" s="4" t="s">
        <v>17</v>
      </c>
      <c r="C11" s="7">
        <v>69.77</v>
      </c>
      <c r="D11" s="7">
        <v>63.48</v>
      </c>
      <c r="E11" s="10" t="s">
        <v>24</v>
      </c>
    </row>
    <row r="12" spans="1:14" ht="15" x14ac:dyDescent="0.25">
      <c r="A12" s="137"/>
      <c r="B12" s="5" t="s">
        <v>18</v>
      </c>
      <c r="C12" s="8">
        <v>81.09</v>
      </c>
      <c r="D12" s="8">
        <v>69.44</v>
      </c>
      <c r="E12" s="11" t="s">
        <v>24</v>
      </c>
    </row>
  </sheetData>
  <sheetProtection algorithmName="SHA-512" hashValue="c3apEUIXRJn9GTtJaRjjGvv8fZqBCL9ur82DF/BKa4fg9JqPpHPfQN3QC/Z7YvVkMdKnvg91LJzqqNqvm3+RTg==" saltValue="vanbbSHHmc2leEXRECMN3Q==" spinCount="100000" sheet="1" objects="1" scenarios="1"/>
  <mergeCells count="8">
    <mergeCell ref="G1:J5"/>
    <mergeCell ref="A10:A12"/>
    <mergeCell ref="B2:B3"/>
    <mergeCell ref="A2:A3"/>
    <mergeCell ref="A1:E1"/>
    <mergeCell ref="C2:E2"/>
    <mergeCell ref="A4:A6"/>
    <mergeCell ref="A7:A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L60"/>
  <sheetViews>
    <sheetView zoomScaleNormal="100" workbookViewId="0">
      <selection activeCell="I7" sqref="I7"/>
    </sheetView>
  </sheetViews>
  <sheetFormatPr baseColWidth="10" defaultColWidth="11.5546875" defaultRowHeight="13.2" x14ac:dyDescent="0.25"/>
  <cols>
    <col min="1" max="1" width="15.109375" style="103" bestFit="1" customWidth="1"/>
    <col min="2" max="2" width="2.77734375" style="103" customWidth="1"/>
    <col min="3" max="3" width="15.77734375" style="103" bestFit="1" customWidth="1"/>
    <col min="4" max="4" width="2.77734375" style="103" customWidth="1"/>
    <col min="5" max="5" width="60.109375" style="103" bestFit="1" customWidth="1"/>
    <col min="6" max="6" width="6.88671875" style="103" bestFit="1" customWidth="1"/>
    <col min="7" max="7" width="4" style="103" bestFit="1" customWidth="1"/>
    <col min="8" max="8" width="2.77734375" style="103" customWidth="1"/>
    <col min="9" max="9" width="6.6640625" style="103" bestFit="1" customWidth="1"/>
    <col min="10" max="10" width="6.33203125" style="103" bestFit="1" customWidth="1"/>
    <col min="11" max="11" width="2.77734375" style="103" customWidth="1"/>
    <col min="12" max="16384" width="11.5546875" style="103"/>
  </cols>
  <sheetData>
    <row r="1" spans="1:12" x14ac:dyDescent="0.25">
      <c r="A1" s="100" t="s">
        <v>123</v>
      </c>
      <c r="B1" s="100"/>
      <c r="C1" s="100" t="s">
        <v>49</v>
      </c>
      <c r="D1" s="100"/>
      <c r="E1" s="142" t="s">
        <v>54</v>
      </c>
      <c r="F1" s="142"/>
      <c r="G1" s="142"/>
      <c r="H1" s="100"/>
      <c r="I1" s="142" t="s">
        <v>131</v>
      </c>
      <c r="J1" s="142"/>
      <c r="K1" s="100"/>
      <c r="L1" s="100" t="s">
        <v>132</v>
      </c>
    </row>
    <row r="2" spans="1:12" x14ac:dyDescent="0.25">
      <c r="A2" s="101" t="s">
        <v>125</v>
      </c>
      <c r="B2" s="101"/>
      <c r="C2" s="101" t="s">
        <v>52</v>
      </c>
      <c r="D2" s="101"/>
      <c r="E2" s="101" t="s">
        <v>79</v>
      </c>
      <c r="F2" s="102">
        <v>45.45</v>
      </c>
      <c r="G2" s="101" t="s">
        <v>88</v>
      </c>
      <c r="H2" s="101"/>
      <c r="I2" s="104" t="s">
        <v>27</v>
      </c>
      <c r="J2" s="104" t="s">
        <v>31</v>
      </c>
      <c r="K2" s="101"/>
      <c r="L2" s="101" t="s">
        <v>56</v>
      </c>
    </row>
    <row r="3" spans="1:12" x14ac:dyDescent="0.25">
      <c r="A3" s="101" t="s">
        <v>126</v>
      </c>
      <c r="B3" s="101"/>
      <c r="C3" s="101" t="s">
        <v>53</v>
      </c>
      <c r="D3" s="101"/>
      <c r="E3" s="101" t="s">
        <v>80</v>
      </c>
      <c r="F3" s="102">
        <v>38.049999999999997</v>
      </c>
      <c r="G3" s="101" t="s">
        <v>89</v>
      </c>
      <c r="H3" s="101"/>
      <c r="I3" s="105" t="s">
        <v>28</v>
      </c>
      <c r="J3" s="101">
        <v>60</v>
      </c>
      <c r="K3" s="101"/>
      <c r="L3" s="101" t="s">
        <v>57</v>
      </c>
    </row>
    <row r="4" spans="1:12" x14ac:dyDescent="0.25">
      <c r="A4" s="101" t="s">
        <v>127</v>
      </c>
      <c r="B4" s="101"/>
      <c r="C4" s="101" t="s">
        <v>51</v>
      </c>
      <c r="D4" s="101"/>
      <c r="E4" s="101" t="s">
        <v>81</v>
      </c>
      <c r="F4" s="102">
        <v>42.89</v>
      </c>
      <c r="G4" s="101" t="s">
        <v>90</v>
      </c>
      <c r="H4" s="101"/>
      <c r="I4" s="105" t="s">
        <v>29</v>
      </c>
      <c r="J4" s="101">
        <v>50</v>
      </c>
      <c r="K4" s="101"/>
      <c r="L4" s="101" t="s">
        <v>58</v>
      </c>
    </row>
    <row r="5" spans="1:12" x14ac:dyDescent="0.25">
      <c r="A5" s="101" t="s">
        <v>128</v>
      </c>
      <c r="B5" s="101"/>
      <c r="C5" s="101"/>
      <c r="D5" s="101"/>
      <c r="E5" s="101" t="s">
        <v>69</v>
      </c>
      <c r="F5" s="102">
        <v>58.63</v>
      </c>
      <c r="G5" s="101" t="s">
        <v>91</v>
      </c>
      <c r="H5" s="101"/>
      <c r="I5" s="105" t="s">
        <v>30</v>
      </c>
      <c r="J5" s="101">
        <v>40</v>
      </c>
      <c r="K5" s="101"/>
    </row>
    <row r="6" spans="1:12" x14ac:dyDescent="0.25">
      <c r="A6" s="101" t="s">
        <v>129</v>
      </c>
      <c r="B6" s="101"/>
      <c r="C6" s="101"/>
      <c r="D6" s="101"/>
      <c r="E6" s="101" t="s">
        <v>67</v>
      </c>
      <c r="F6" s="102">
        <v>45.08</v>
      </c>
      <c r="G6" s="101" t="s">
        <v>92</v>
      </c>
      <c r="H6" s="101"/>
      <c r="I6" s="101" t="s">
        <v>124</v>
      </c>
      <c r="J6" s="101">
        <v>100</v>
      </c>
      <c r="K6" s="101"/>
    </row>
    <row r="7" spans="1:12" x14ac:dyDescent="0.25">
      <c r="A7" s="101" t="s">
        <v>130</v>
      </c>
      <c r="B7" s="101"/>
      <c r="C7" s="101"/>
      <c r="D7" s="101"/>
      <c r="E7" s="101" t="s">
        <v>68</v>
      </c>
      <c r="F7" s="102">
        <v>55.76</v>
      </c>
      <c r="G7" s="101" t="s">
        <v>93</v>
      </c>
      <c r="H7" s="101"/>
      <c r="K7" s="101"/>
    </row>
    <row r="8" spans="1:12" x14ac:dyDescent="0.25">
      <c r="E8" s="101" t="s">
        <v>72</v>
      </c>
      <c r="F8" s="102">
        <v>81.09</v>
      </c>
      <c r="G8" s="101" t="s">
        <v>94</v>
      </c>
    </row>
    <row r="9" spans="1:12" x14ac:dyDescent="0.25">
      <c r="E9" s="101" t="s">
        <v>70</v>
      </c>
      <c r="F9" s="102">
        <v>57.22</v>
      </c>
      <c r="G9" s="101" t="s">
        <v>95</v>
      </c>
    </row>
    <row r="10" spans="1:12" x14ac:dyDescent="0.25">
      <c r="E10" s="101" t="s">
        <v>71</v>
      </c>
      <c r="F10" s="102">
        <v>69.77</v>
      </c>
      <c r="G10" s="101" t="s">
        <v>96</v>
      </c>
    </row>
    <row r="11" spans="1:12" x14ac:dyDescent="0.25">
      <c r="E11" s="101" t="s">
        <v>75</v>
      </c>
      <c r="F11" s="102">
        <v>41.66</v>
      </c>
      <c r="G11" s="101" t="s">
        <v>97</v>
      </c>
    </row>
    <row r="12" spans="1:12" x14ac:dyDescent="0.25">
      <c r="E12" s="101" t="s">
        <v>76</v>
      </c>
      <c r="F12" s="102">
        <v>62.52</v>
      </c>
      <c r="G12" s="101" t="s">
        <v>98</v>
      </c>
    </row>
    <row r="13" spans="1:12" x14ac:dyDescent="0.25">
      <c r="E13" s="101" t="s">
        <v>82</v>
      </c>
      <c r="F13" s="102">
        <v>69.44</v>
      </c>
      <c r="G13" s="101" t="s">
        <v>99</v>
      </c>
    </row>
    <row r="14" spans="1:12" x14ac:dyDescent="0.25">
      <c r="E14" s="101" t="s">
        <v>73</v>
      </c>
      <c r="F14" s="102">
        <v>36.29</v>
      </c>
      <c r="G14" s="101" t="s">
        <v>100</v>
      </c>
    </row>
    <row r="15" spans="1:12" x14ac:dyDescent="0.25">
      <c r="E15" s="101" t="s">
        <v>77</v>
      </c>
      <c r="F15" s="102">
        <v>41.72</v>
      </c>
      <c r="G15" s="101" t="s">
        <v>101</v>
      </c>
    </row>
    <row r="16" spans="1:12" x14ac:dyDescent="0.25">
      <c r="E16" s="101" t="s">
        <v>83</v>
      </c>
      <c r="F16" s="102">
        <v>51.87</v>
      </c>
      <c r="G16" s="101" t="s">
        <v>102</v>
      </c>
    </row>
    <row r="17" spans="5:7" x14ac:dyDescent="0.25">
      <c r="E17" s="101" t="s">
        <v>74</v>
      </c>
      <c r="F17" s="101">
        <v>38.82</v>
      </c>
      <c r="G17" s="101" t="s">
        <v>103</v>
      </c>
    </row>
    <row r="18" spans="5:7" x14ac:dyDescent="0.25">
      <c r="E18" s="101" t="s">
        <v>78</v>
      </c>
      <c r="F18" s="101">
        <v>52.57</v>
      </c>
      <c r="G18" s="101" t="s">
        <v>104</v>
      </c>
    </row>
    <row r="19" spans="5:7" x14ac:dyDescent="0.25">
      <c r="E19" s="101" t="s">
        <v>84</v>
      </c>
      <c r="F19" s="101">
        <v>63.48</v>
      </c>
      <c r="G19" s="101" t="s">
        <v>105</v>
      </c>
    </row>
    <row r="27" spans="5:7" ht="14.4" customHeight="1" x14ac:dyDescent="0.25"/>
    <row r="43" spans="5:6" x14ac:dyDescent="0.25">
      <c r="E43" s="101"/>
      <c r="F43" s="101"/>
    </row>
    <row r="44" spans="5:6" x14ac:dyDescent="0.25">
      <c r="E44" s="101"/>
      <c r="F44" s="101"/>
    </row>
    <row r="45" spans="5:6" x14ac:dyDescent="0.25">
      <c r="E45" s="101"/>
      <c r="F45" s="101"/>
    </row>
    <row r="46" spans="5:6" x14ac:dyDescent="0.25">
      <c r="E46" s="101"/>
      <c r="F46" s="101"/>
    </row>
    <row r="47" spans="5:6" x14ac:dyDescent="0.25">
      <c r="E47" s="101"/>
      <c r="F47" s="101"/>
    </row>
    <row r="48" spans="5:6" x14ac:dyDescent="0.25">
      <c r="E48" s="101"/>
      <c r="F48" s="101"/>
    </row>
    <row r="49" spans="5:6" x14ac:dyDescent="0.25">
      <c r="E49" s="101"/>
      <c r="F49" s="101"/>
    </row>
    <row r="50" spans="5:6" x14ac:dyDescent="0.25">
      <c r="E50" s="101"/>
      <c r="F50" s="101"/>
    </row>
    <row r="51" spans="5:6" x14ac:dyDescent="0.25">
      <c r="E51" s="101"/>
      <c r="F51" s="101"/>
    </row>
    <row r="52" spans="5:6" x14ac:dyDescent="0.25">
      <c r="E52" s="101"/>
      <c r="F52" s="101"/>
    </row>
    <row r="53" spans="5:6" x14ac:dyDescent="0.25">
      <c r="E53" s="101"/>
      <c r="F53" s="101"/>
    </row>
    <row r="54" spans="5:6" x14ac:dyDescent="0.25">
      <c r="E54" s="101"/>
      <c r="F54" s="101"/>
    </row>
    <row r="55" spans="5:6" x14ac:dyDescent="0.25">
      <c r="E55" s="101"/>
      <c r="F55" s="101"/>
    </row>
    <row r="56" spans="5:6" x14ac:dyDescent="0.25">
      <c r="E56" s="101"/>
      <c r="F56" s="101"/>
    </row>
    <row r="57" spans="5:6" x14ac:dyDescent="0.25">
      <c r="E57" s="101"/>
      <c r="F57" s="101"/>
    </row>
    <row r="58" spans="5:6" x14ac:dyDescent="0.25">
      <c r="E58" s="101"/>
      <c r="F58" s="101"/>
    </row>
    <row r="59" spans="5:6" x14ac:dyDescent="0.25">
      <c r="E59" s="101"/>
      <c r="F59" s="101"/>
    </row>
    <row r="60" spans="5:6" x14ac:dyDescent="0.25">
      <c r="E60" s="101"/>
      <c r="F60" s="101"/>
    </row>
  </sheetData>
  <sheetProtection algorithmName="SHA-512" hashValue="2fOeM1KGSGmYa6UcptNuP3n/djtbbjY2OE12f8grHh1DA52QlNoUqXmxWXHpvGZCKob9KhPGez+WBup998IJxw==" saltValue="PKDTsMeeufI9kiF/4RldoA==" spinCount="100000" sheet="1" objects="1" scenarios="1"/>
  <mergeCells count="2">
    <mergeCell ref="E1:G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Informations importantes</vt:lpstr>
      <vt:lpstr>3.1 Composition portefeuille</vt:lpstr>
      <vt:lpstr>3.2 Personnel</vt:lpstr>
      <vt:lpstr>3.3 Démos-protos (&gt;30k€)</vt:lpstr>
      <vt:lpstr>3.4 Couts-pertes prod (&gt;30k€)</vt:lpstr>
      <vt:lpstr>3.5 Sous-traitances (&gt;30k€)</vt:lpstr>
      <vt:lpstr>3.6 BUDGET TOTAL </vt:lpstr>
      <vt:lpstr>Barèmes</vt:lpstr>
      <vt:lpstr>Listes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137047</dc:creator>
  <cp:lastModifiedBy>GEORIS Isabelle</cp:lastModifiedBy>
  <dcterms:created xsi:type="dcterms:W3CDTF">2016-09-15T14:38:33Z</dcterms:created>
  <dcterms:modified xsi:type="dcterms:W3CDTF">2023-06-09T03:46:32Z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796950-567b-48bc-8873-999e13509e95_Enabled">
    <vt:lpwstr>true</vt:lpwstr>
  </property>
  <property fmtid="{D5CDD505-2E9C-101B-9397-08002B2CF9AE}" pid="3" name="MSIP_Label_7f796950-567b-48bc-8873-999e13509e95_SetDate">
    <vt:lpwstr>2023-02-01T09:50:51Z</vt:lpwstr>
  </property>
  <property fmtid="{D5CDD505-2E9C-101B-9397-08002B2CF9AE}" pid="4" name="MSIP_Label_7f796950-567b-48bc-8873-999e13509e95_Method">
    <vt:lpwstr>Standard</vt:lpwstr>
  </property>
  <property fmtid="{D5CDD505-2E9C-101B-9397-08002B2CF9AE}" pid="5" name="MSIP_Label_7f796950-567b-48bc-8873-999e13509e95_Name">
    <vt:lpwstr>7f796950-567b-48bc-8873-999e13509e95</vt:lpwstr>
  </property>
  <property fmtid="{D5CDD505-2E9C-101B-9397-08002B2CF9AE}" pid="6" name="MSIP_Label_7f796950-567b-48bc-8873-999e13509e95_SiteId">
    <vt:lpwstr>1f816a84-7aa6-4a56-b22a-7b3452fa8681</vt:lpwstr>
  </property>
  <property fmtid="{D5CDD505-2E9C-101B-9397-08002B2CF9AE}" pid="7" name="MSIP_Label_7f796950-567b-48bc-8873-999e13509e95_ActionId">
    <vt:lpwstr>bab1cd13-5bda-48d8-b682-4b8c771ab746</vt:lpwstr>
  </property>
  <property fmtid="{D5CDD505-2E9C-101B-9397-08002B2CF9AE}" pid="8" name="MSIP_Label_7f796950-567b-48bc-8873-999e13509e95_ContentBits">
    <vt:lpwstr>0</vt:lpwstr>
  </property>
</Properties>
</file>